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317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Pol'!$A$1:$X$226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25" i="12"/>
  <c r="BA223" i="12"/>
  <c r="BA221" i="12"/>
  <c r="BA218" i="12"/>
  <c r="BA216" i="12"/>
  <c r="BA214" i="12"/>
  <c r="BA212" i="12"/>
  <c r="BA210" i="12"/>
  <c r="BA192" i="12"/>
  <c r="BA157" i="12"/>
  <c r="BA88" i="12"/>
  <c r="BA84" i="12"/>
  <c r="BA81" i="12"/>
  <c r="BA5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20" i="12"/>
  <c r="I20" i="12"/>
  <c r="K20" i="12"/>
  <c r="M20" i="12"/>
  <c r="O20" i="12"/>
  <c r="Q20" i="12"/>
  <c r="V20" i="12"/>
  <c r="G23" i="12"/>
  <c r="I23" i="12"/>
  <c r="K23" i="12"/>
  <c r="M23" i="12"/>
  <c r="O23" i="12"/>
  <c r="Q23" i="12"/>
  <c r="V23" i="12"/>
  <c r="G29" i="12"/>
  <c r="M29" i="12" s="1"/>
  <c r="I29" i="12"/>
  <c r="K29" i="12"/>
  <c r="O29" i="12"/>
  <c r="O8" i="12" s="1"/>
  <c r="Q29" i="12"/>
  <c r="V29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38" i="12"/>
  <c r="M38" i="12" s="1"/>
  <c r="I38" i="12"/>
  <c r="I37" i="12" s="1"/>
  <c r="K38" i="12"/>
  <c r="O38" i="12"/>
  <c r="O37" i="12" s="1"/>
  <c r="Q38" i="12"/>
  <c r="Q37" i="12" s="1"/>
  <c r="V38" i="12"/>
  <c r="G41" i="12"/>
  <c r="M41" i="12" s="1"/>
  <c r="I41" i="12"/>
  <c r="K41" i="12"/>
  <c r="K37" i="12" s="1"/>
  <c r="O41" i="12"/>
  <c r="Q41" i="12"/>
  <c r="V41" i="12"/>
  <c r="V37" i="12" s="1"/>
  <c r="G44" i="12"/>
  <c r="I44" i="12"/>
  <c r="K44" i="12"/>
  <c r="M44" i="12"/>
  <c r="O44" i="12"/>
  <c r="Q44" i="12"/>
  <c r="V44" i="12"/>
  <c r="G48" i="12"/>
  <c r="I48" i="12"/>
  <c r="K48" i="12"/>
  <c r="M48" i="12"/>
  <c r="O48" i="12"/>
  <c r="Q48" i="12"/>
  <c r="V48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I65" i="12"/>
  <c r="K65" i="12"/>
  <c r="M65" i="12"/>
  <c r="O65" i="12"/>
  <c r="Q65" i="12"/>
  <c r="V65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3" i="12"/>
  <c r="M73" i="12" s="1"/>
  <c r="M72" i="12" s="1"/>
  <c r="I73" i="12"/>
  <c r="I72" i="12" s="1"/>
  <c r="K73" i="12"/>
  <c r="O73" i="12"/>
  <c r="O72" i="12" s="1"/>
  <c r="Q73" i="12"/>
  <c r="Q72" i="12" s="1"/>
  <c r="V73" i="12"/>
  <c r="G80" i="12"/>
  <c r="M80" i="12" s="1"/>
  <c r="I80" i="12"/>
  <c r="K80" i="12"/>
  <c r="K72" i="12" s="1"/>
  <c r="O80" i="12"/>
  <c r="Q80" i="12"/>
  <c r="V80" i="12"/>
  <c r="V72" i="12" s="1"/>
  <c r="G83" i="12"/>
  <c r="I83" i="12"/>
  <c r="K83" i="12"/>
  <c r="M83" i="12"/>
  <c r="O83" i="12"/>
  <c r="Q83" i="12"/>
  <c r="V83" i="12"/>
  <c r="G87" i="12"/>
  <c r="I87" i="12"/>
  <c r="K87" i="12"/>
  <c r="M87" i="12"/>
  <c r="O87" i="12"/>
  <c r="Q87" i="12"/>
  <c r="V87" i="12"/>
  <c r="G94" i="12"/>
  <c r="M94" i="12" s="1"/>
  <c r="I94" i="12"/>
  <c r="K94" i="12"/>
  <c r="O94" i="12"/>
  <c r="Q94" i="12"/>
  <c r="V94" i="12"/>
  <c r="G96" i="12"/>
  <c r="I96" i="12"/>
  <c r="K96" i="12"/>
  <c r="K95" i="12" s="1"/>
  <c r="M96" i="12"/>
  <c r="O96" i="12"/>
  <c r="Q96" i="12"/>
  <c r="V96" i="12"/>
  <c r="V95" i="12" s="1"/>
  <c r="G98" i="12"/>
  <c r="G95" i="12" s="1"/>
  <c r="I98" i="12"/>
  <c r="K98" i="12"/>
  <c r="M98" i="12"/>
  <c r="O98" i="12"/>
  <c r="O95" i="12" s="1"/>
  <c r="Q98" i="12"/>
  <c r="V98" i="12"/>
  <c r="G100" i="12"/>
  <c r="M100" i="12" s="1"/>
  <c r="I100" i="12"/>
  <c r="K100" i="12"/>
  <c r="O100" i="12"/>
  <c r="Q100" i="12"/>
  <c r="V100" i="12"/>
  <c r="G103" i="12"/>
  <c r="M103" i="12" s="1"/>
  <c r="I103" i="12"/>
  <c r="I95" i="12" s="1"/>
  <c r="K103" i="12"/>
  <c r="O103" i="12"/>
  <c r="Q103" i="12"/>
  <c r="Q95" i="12" s="1"/>
  <c r="V103" i="12"/>
  <c r="G106" i="12"/>
  <c r="I106" i="12"/>
  <c r="K106" i="12"/>
  <c r="M106" i="12"/>
  <c r="O106" i="12"/>
  <c r="Q106" i="12"/>
  <c r="V106" i="12"/>
  <c r="G109" i="12"/>
  <c r="M109" i="12" s="1"/>
  <c r="I109" i="12"/>
  <c r="I108" i="12" s="1"/>
  <c r="K109" i="12"/>
  <c r="O109" i="12"/>
  <c r="O108" i="12" s="1"/>
  <c r="Q109" i="12"/>
  <c r="Q108" i="12" s="1"/>
  <c r="V109" i="12"/>
  <c r="G111" i="12"/>
  <c r="M111" i="12" s="1"/>
  <c r="I111" i="12"/>
  <c r="K111" i="12"/>
  <c r="K108" i="12" s="1"/>
  <c r="O111" i="12"/>
  <c r="Q111" i="12"/>
  <c r="V111" i="12"/>
  <c r="V108" i="12" s="1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I122" i="12"/>
  <c r="K122" i="12"/>
  <c r="M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41" i="12"/>
  <c r="M141" i="12" s="1"/>
  <c r="I141" i="12"/>
  <c r="K141" i="12"/>
  <c r="O141" i="12"/>
  <c r="Q141" i="12"/>
  <c r="V141" i="12"/>
  <c r="G151" i="12"/>
  <c r="I151" i="12"/>
  <c r="K151" i="12"/>
  <c r="K150" i="12" s="1"/>
  <c r="M151" i="12"/>
  <c r="M150" i="12" s="1"/>
  <c r="O151" i="12"/>
  <c r="Q151" i="12"/>
  <c r="V151" i="12"/>
  <c r="V150" i="12" s="1"/>
  <c r="G154" i="12"/>
  <c r="G150" i="12" s="1"/>
  <c r="I154" i="12"/>
  <c r="K154" i="12"/>
  <c r="M154" i="12"/>
  <c r="O154" i="12"/>
  <c r="O150" i="12" s="1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I150" i="12" s="1"/>
  <c r="K156" i="12"/>
  <c r="O156" i="12"/>
  <c r="Q156" i="12"/>
  <c r="Q150" i="12" s="1"/>
  <c r="V156" i="12"/>
  <c r="G158" i="12"/>
  <c r="I158" i="12"/>
  <c r="K158" i="12"/>
  <c r="M158" i="12"/>
  <c r="O158" i="12"/>
  <c r="Q158" i="12"/>
  <c r="V158" i="12"/>
  <c r="G161" i="12"/>
  <c r="M161" i="12" s="1"/>
  <c r="I161" i="12"/>
  <c r="I160" i="12" s="1"/>
  <c r="K161" i="12"/>
  <c r="O161" i="12"/>
  <c r="O160" i="12" s="1"/>
  <c r="Q161" i="12"/>
  <c r="Q160" i="12" s="1"/>
  <c r="V161" i="12"/>
  <c r="G163" i="12"/>
  <c r="M163" i="12" s="1"/>
  <c r="I163" i="12"/>
  <c r="K163" i="12"/>
  <c r="K160" i="12" s="1"/>
  <c r="O163" i="12"/>
  <c r="Q163" i="12"/>
  <c r="V163" i="12"/>
  <c r="V160" i="12" s="1"/>
  <c r="G165" i="12"/>
  <c r="I165" i="12"/>
  <c r="K165" i="12"/>
  <c r="M165" i="12"/>
  <c r="O165" i="12"/>
  <c r="Q165" i="12"/>
  <c r="V165" i="12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I173" i="12"/>
  <c r="K173" i="12"/>
  <c r="M173" i="12"/>
  <c r="O173" i="12"/>
  <c r="Q173" i="12"/>
  <c r="V173" i="12"/>
  <c r="G177" i="12"/>
  <c r="M177" i="12" s="1"/>
  <c r="I177" i="12"/>
  <c r="I176" i="12" s="1"/>
  <c r="K177" i="12"/>
  <c r="O177" i="12"/>
  <c r="O176" i="12" s="1"/>
  <c r="Q177" i="12"/>
  <c r="Q176" i="12" s="1"/>
  <c r="V177" i="12"/>
  <c r="G180" i="12"/>
  <c r="M180" i="12" s="1"/>
  <c r="I180" i="12"/>
  <c r="K180" i="12"/>
  <c r="K176" i="12" s="1"/>
  <c r="O180" i="12"/>
  <c r="Q180" i="12"/>
  <c r="V180" i="12"/>
  <c r="V176" i="12" s="1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86" i="12"/>
  <c r="M186" i="12" s="1"/>
  <c r="I186" i="12"/>
  <c r="K186" i="12"/>
  <c r="O186" i="12"/>
  <c r="Q186" i="12"/>
  <c r="V186" i="12"/>
  <c r="G188" i="12"/>
  <c r="M188" i="12" s="1"/>
  <c r="I188" i="12"/>
  <c r="K188" i="12"/>
  <c r="O188" i="12"/>
  <c r="Q188" i="12"/>
  <c r="V188" i="12"/>
  <c r="G191" i="12"/>
  <c r="I191" i="12"/>
  <c r="K191" i="12"/>
  <c r="M191" i="12"/>
  <c r="O191" i="12"/>
  <c r="Q191" i="12"/>
  <c r="V191" i="12"/>
  <c r="G194" i="12"/>
  <c r="I194" i="12"/>
  <c r="K194" i="12"/>
  <c r="M194" i="12"/>
  <c r="O194" i="12"/>
  <c r="Q194" i="12"/>
  <c r="V194" i="12"/>
  <c r="G197" i="12"/>
  <c r="M197" i="12" s="1"/>
  <c r="I197" i="12"/>
  <c r="K197" i="12"/>
  <c r="O197" i="12"/>
  <c r="Q197" i="12"/>
  <c r="V197" i="12"/>
  <c r="G200" i="12"/>
  <c r="M200" i="12" s="1"/>
  <c r="I200" i="12"/>
  <c r="K200" i="12"/>
  <c r="O200" i="12"/>
  <c r="Q200" i="12"/>
  <c r="V200" i="12"/>
  <c r="G201" i="12"/>
  <c r="I201" i="12"/>
  <c r="K201" i="12"/>
  <c r="M201" i="12"/>
  <c r="O201" i="12"/>
  <c r="Q201" i="12"/>
  <c r="V201" i="12"/>
  <c r="G203" i="12"/>
  <c r="I203" i="12"/>
  <c r="K203" i="12"/>
  <c r="M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I205" i="12"/>
  <c r="O205" i="12"/>
  <c r="Q205" i="12"/>
  <c r="G206" i="12"/>
  <c r="I206" i="12"/>
  <c r="K206" i="12"/>
  <c r="K205" i="12" s="1"/>
  <c r="M206" i="12"/>
  <c r="M205" i="12" s="1"/>
  <c r="O206" i="12"/>
  <c r="Q206" i="12"/>
  <c r="V206" i="12"/>
  <c r="V205" i="12" s="1"/>
  <c r="G208" i="12"/>
  <c r="M208" i="12" s="1"/>
  <c r="I208" i="12"/>
  <c r="I207" i="12" s="1"/>
  <c r="K208" i="12"/>
  <c r="O208" i="12"/>
  <c r="Q208" i="12"/>
  <c r="Q207" i="12" s="1"/>
  <c r="V208" i="12"/>
  <c r="G211" i="12"/>
  <c r="M211" i="12" s="1"/>
  <c r="I211" i="12"/>
  <c r="K211" i="12"/>
  <c r="K207" i="12" s="1"/>
  <c r="O211" i="12"/>
  <c r="Q211" i="12"/>
  <c r="V211" i="12"/>
  <c r="V207" i="12" s="1"/>
  <c r="G213" i="12"/>
  <c r="I213" i="12"/>
  <c r="K213" i="12"/>
  <c r="M213" i="12"/>
  <c r="O213" i="12"/>
  <c r="Q213" i="12"/>
  <c r="V213" i="12"/>
  <c r="G215" i="12"/>
  <c r="M215" i="12" s="1"/>
  <c r="I215" i="12"/>
  <c r="K215" i="12"/>
  <c r="O215" i="12"/>
  <c r="O207" i="12" s="1"/>
  <c r="Q215" i="12"/>
  <c r="V215" i="12"/>
  <c r="G217" i="12"/>
  <c r="M217" i="12" s="1"/>
  <c r="I217" i="12"/>
  <c r="K217" i="12"/>
  <c r="O217" i="12"/>
  <c r="Q217" i="12"/>
  <c r="V217" i="12"/>
  <c r="I219" i="12"/>
  <c r="K219" i="12"/>
  <c r="Q219" i="12"/>
  <c r="V219" i="12"/>
  <c r="G220" i="12"/>
  <c r="I220" i="12"/>
  <c r="K220" i="12"/>
  <c r="M220" i="12"/>
  <c r="O220" i="12"/>
  <c r="Q220" i="12"/>
  <c r="V220" i="12"/>
  <c r="G222" i="12"/>
  <c r="G219" i="12" s="1"/>
  <c r="I222" i="12"/>
  <c r="K222" i="12"/>
  <c r="O222" i="12"/>
  <c r="O219" i="12" s="1"/>
  <c r="Q222" i="12"/>
  <c r="V222" i="12"/>
  <c r="AE225" i="12"/>
  <c r="AF225" i="12"/>
  <c r="I20" i="1"/>
  <c r="I19" i="1"/>
  <c r="I18" i="1"/>
  <c r="I17" i="1"/>
  <c r="I16" i="1"/>
  <c r="I61" i="1"/>
  <c r="J60" i="1" s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I40" i="1" s="1"/>
  <c r="H39" i="1"/>
  <c r="H43" i="1" s="1"/>
  <c r="J51" i="1" l="1"/>
  <c r="J53" i="1"/>
  <c r="J55" i="1"/>
  <c r="J57" i="1"/>
  <c r="J59" i="1"/>
  <c r="J50" i="1"/>
  <c r="J52" i="1"/>
  <c r="J54" i="1"/>
  <c r="J56" i="1"/>
  <c r="J58" i="1"/>
  <c r="G28" i="1"/>
  <c r="G23" i="1"/>
  <c r="M176" i="12"/>
  <c r="M207" i="12"/>
  <c r="M160" i="12"/>
  <c r="M108" i="12"/>
  <c r="M8" i="12"/>
  <c r="M95" i="12"/>
  <c r="M37" i="12"/>
  <c r="M222" i="12"/>
  <c r="M219" i="12" s="1"/>
  <c r="G207" i="12"/>
  <c r="G176" i="12"/>
  <c r="G160" i="12"/>
  <c r="G108" i="12"/>
  <c r="G72" i="12"/>
  <c r="G37" i="12"/>
  <c r="G8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1" i="1" l="1"/>
  <c r="A23" i="1"/>
  <c r="A24" i="1" s="1"/>
  <c r="G24" i="1" s="1"/>
  <c r="A27" i="1"/>
  <c r="A29" i="1" s="1"/>
  <c r="G29" i="1" s="1"/>
  <c r="G27" i="1" s="1"/>
  <c r="J41" i="1"/>
  <c r="J40" i="1"/>
  <c r="J42" i="1"/>
  <c r="J39" i="1"/>
  <c r="J43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<sst xmlns="http://schemas.openxmlformats.org/spreadsheetml/2006/main" count="1034" uniqueCount="397">
  <si>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</si>
  <si>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</si>
  <si>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</si>
  <si>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</si>
  <si>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</si>
  <si>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</si>
  <si>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</si>
  <si>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</si>
  <si>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</si>
  <si>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</si>
  <si>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</si>
  <si>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</si>
  <si>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</si>
  <si>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</si>
  <si>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</si>
  <si>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</si>
  <si>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</si>
  <si>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</si>
  <si>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</si>
  <si>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</si>
  <si>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</si>
  <si>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</si>
  <si>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</si>
  <si>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</si>
  <si>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</si>
  <si>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</si>
  <si>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</si>
  <si>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</si>
  <si>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</si>
  <si>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</si>
  <si>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</si>
  <si>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</si>
  <si>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</si>
  <si>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</si>
  <si>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</si>
  <si>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</si>
  <si>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</si>
  <si>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</si>
  <si>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</si>
  <si>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</si>
  <si>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</si>
  <si>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</si>
  <si>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Prima hřiště pro míčové hry</t>
  </si>
  <si>
    <t>Objekt:</t>
  </si>
  <si>
    <t>Rozpočet:</t>
  </si>
  <si>
    <t>W521</t>
  </si>
  <si>
    <t>Prima hřiště pro míčové hry O-Výškovice,Břustkova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</si>
  <si>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</si>
  <si>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</si>
  <si>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</si>
  <si>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</si>
  <si>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</si>
  <si>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</si>
  <si>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</si>
  <si>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</si>
  <si>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</si>
  <si>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</si>
  <si>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</si>
  <si>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</si>
  <si>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46</t>
  </si>
  <si>
    <t>Zpevněné plochy</t>
  </si>
  <si>
    <t>581</t>
  </si>
  <si>
    <t>Kryty a povrchy ostatní</t>
  </si>
  <si>
    <t>9</t>
  </si>
  <si>
    <t>Ostatní konstrukce, bourání</t>
  </si>
  <si>
    <t>915</t>
  </si>
  <si>
    <t>Oplocení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</si>
  <si>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</si>
  <si>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</si>
  <si>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</si>
  <si>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</si>
  <si>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</si>
  <si>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</si>
  <si>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</si>
  <si>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</si>
  <si>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</si>
  <si>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</si>
  <si>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</si>
  <si>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</si>
  <si>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</si>
  <si>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</si>
  <si>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</si>
  <si>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</si>
  <si>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</si>
  <si>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</si>
  <si>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</si>
  <si>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</si>
  <si>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</si>
  <si>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</si>
  <si>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</si>
  <si>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</si>
  <si>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</si>
  <si>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</si>
  <si>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</si>
  <si>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</si>
  <si>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</si>
  <si>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</si>
  <si>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</si>
  <si>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</si>
  <si>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</si>
  <si>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</si>
  <si>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</si>
  <si>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4</t>
  </si>
  <si>
    <t>m3</t>
  </si>
  <si>
    <t>800-1</t>
  </si>
  <si>
    <t>RTS 19/ I</t>
  </si>
  <si>
    <t>Práce</t>
  </si>
  <si>
    <t>POL1_</t>
  </si>
  <si>
    <t>s přehozením na vzdálenost do 5 m nebo s naložením na ruční dopravní prostředek</t>
  </si>
  <si>
    <t>SPI</t>
  </si>
  <si>
    <t>v.č.D.2 : 0,5*0,5*1,3*22</t>
  </si>
  <si>
    <t>VV</t>
  </si>
  <si>
    <t>0,8*0,5*1,3*4</t>
  </si>
  <si>
    <t>0,3*0,3*1,3*2</t>
  </si>
  <si>
    <t>0,6*0,6*1,1*2</t>
  </si>
  <si>
    <t>Mezisoučet</t>
  </si>
  <si>
    <t>v.č.C.1 : 33,5*0,345</t>
  </si>
  <si>
    <t>2,8*0,191</t>
  </si>
  <si>
    <t>1,1*0,175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</si>
  <si>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</si>
  <si>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</si>
  <si>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</si>
  <si>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22,541-7,062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</si>
  <si>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</si>
  <si>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</si>
  <si>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</si>
  <si>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45*0,1*1,1</t>
  </si>
  <si>
    <t>0,5*0,2*1,1</t>
  </si>
  <si>
    <t>5,2*0,35*1,1</t>
  </si>
  <si>
    <t xml:space="preserve">pro zpětné použití : </t>
  </si>
  <si>
    <t>162201210R00</t>
  </si>
  <si>
    <t>Vodorovné přemístění výkopku nošením příplatek za každých dalších 10 m_x000D_
 z horniny 1 až 4, kolečkem</t>
  </si>
  <si>
    <t>Odkaz na mn. položky pořadí 3 : 7,06200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</si>
  <si>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</si>
  <si>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</si>
  <si>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</si>
  <si>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</si>
  <si>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33,5+2,8+1,1</t>
  </si>
  <si>
    <t>199000005R00</t>
  </si>
  <si>
    <t>Poplatky za skládku zeminy 1- 4</t>
  </si>
  <si>
    <t>t</t>
  </si>
  <si>
    <t>Odkaz na mn. položky pořadí 2 : 15,47900*1,85</t>
  </si>
  <si>
    <t>Odkaz na mn. položky pořadí 9 : 7,06200</t>
  </si>
  <si>
    <t>Odkaz na mn. položky pořadí 7 : 7,06200</t>
  </si>
  <si>
    <t>167101101R00</t>
  </si>
  <si>
    <t>Nakládání, skládání, překládání neulehlého výkopku nakládání výkopku_x000D_
 do 100 m3,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</si>
  <si>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</si>
  <si>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</si>
  <si>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</si>
  <si>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</si>
  <si>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</si>
  <si>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</si>
  <si>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</si>
  <si>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viz TZ : 45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</si>
  <si>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</si>
  <si>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</si>
  <si>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</si>
  <si>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</si>
  <si>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</si>
  <si>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</si>
  <si>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</si>
  <si>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</si>
  <si>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</si>
  <si>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</si>
  <si>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</si>
  <si>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</si>
  <si>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45*2</t>
  </si>
  <si>
    <t>183403161R00</t>
  </si>
  <si>
    <t>Obdělávání půdy válením, v rovině nebo na svahu 1:5</t>
  </si>
  <si>
    <t>185802113R00</t>
  </si>
  <si>
    <t>Hnojení umělým hnojivem naširoko, v rovině nebo na svahu do 1:5</t>
  </si>
  <si>
    <t>půdy nebo trávníku s rozprostřením nebo s rozdělením hnojiva,</t>
  </si>
  <si>
    <t>45*50*0,001*0,001</t>
  </si>
  <si>
    <t>00572400R</t>
  </si>
  <si>
    <t>směs travní parková, pro běžnou zátěž</t>
  </si>
  <si>
    <t>kg</t>
  </si>
  <si>
    <t>SPCM</t>
  </si>
  <si>
    <t>Specifikace</t>
  </si>
  <si>
    <t>POL3_</t>
  </si>
  <si>
    <t>45*35*0,001</t>
  </si>
  <si>
    <t>25191158R</t>
  </si>
  <si>
    <t>hnojivo dusíkaté</t>
  </si>
  <si>
    <t>Kg</t>
  </si>
  <si>
    <t>910101</t>
  </si>
  <si>
    <t>Zkultivování a zatravnění poškozených míst po provedení stavební činnosti</t>
  </si>
  <si>
    <t>Vlastní</t>
  </si>
  <si>
    <t>Indiv</t>
  </si>
  <si>
    <t>275313611R00</t>
  </si>
  <si>
    <t>Beton základových patek prostý třídy C 16/20</t>
  </si>
  <si>
    <t>801-1</t>
  </si>
  <si>
    <t>v.č.D.2 : 0,5*0,5*1*22</t>
  </si>
  <si>
    <t>0,8*0,5*1*4</t>
  </si>
  <si>
    <t>0,3*0,3*1*2</t>
  </si>
  <si>
    <t>0,6*0,6*0,8*2</t>
  </si>
  <si>
    <t>koef do země : 7,856*0,05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</si>
  <si>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</si>
  <si>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</si>
  <si>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</si>
  <si>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horní hrana : (0,5*4*22+0,8*2*4+0,5*2*4+0,3*4*2+0,6*4*2)*0,385</t>
  </si>
  <si>
    <t>275351216R00</t>
  </si>
  <si>
    <t>Bednění stěn základových patek odstranění</t>
  </si>
  <si>
    <t>Včetně očištění, vytřídění a uložení bednícího materiálu.</t>
  </si>
  <si>
    <t>POP</t>
  </si>
  <si>
    <t>Odkaz na mn. položky pořadí 23 : 23,71600</t>
  </si>
  <si>
    <t>631571004R00</t>
  </si>
  <si>
    <t>Násyp pod podlahy z kameniva z kameniva_x000D_
 ze štěrkopísku 0-32 tř. I</t>
  </si>
  <si>
    <t>pod mazaniny a dlažby, popř. na plochých střechách, vodorovný nebo ve spádu, s udusáním a urovnáním povrchu,</t>
  </si>
  <si>
    <t>v.č.D.2 : 0,5*0,5*0,15*22</t>
  </si>
  <si>
    <t>0,8*0,5*0,15*4</t>
  </si>
  <si>
    <t>0,3*0,3*0,15*2</t>
  </si>
  <si>
    <t>0,6*0,6*0,15*2</t>
  </si>
  <si>
    <t>2753101</t>
  </si>
  <si>
    <t>Provedení kotevního otvoru v patkách pro volejbalové sloupky</t>
  </si>
  <si>
    <t>ks</t>
  </si>
  <si>
    <t>564841112R00</t>
  </si>
  <si>
    <t>Podklad ze štěrkodrti s rozprostřením a zhutněním frakce 0-63 mm, tloušťka po zhutnění 130 mm</t>
  </si>
  <si>
    <t>822-1</t>
  </si>
  <si>
    <t>fr.0-4mm : 42,6</t>
  </si>
  <si>
    <t>564851114R00</t>
  </si>
  <si>
    <t>Podklad ze štěrkodrti s rozprostřením a zhutněním frakce 0-63 mm, tloušťka po zhutnění 180 mm</t>
  </si>
  <si>
    <t>fr.0-32mm : 42,6</t>
  </si>
  <si>
    <t>632412150R00</t>
  </si>
  <si>
    <t>Potěr ze suchých směsí cementový, tloušťky 50 mm, bez penetrace</t>
  </si>
  <si>
    <t>s rozprostřením a uhlazením</t>
  </si>
  <si>
    <t>v.č. C.1 : 258,65</t>
  </si>
  <si>
    <t>632902211R00</t>
  </si>
  <si>
    <t xml:space="preserve">Příprava zatvrdlého povrchu mazanin cementovým mlékem s  plastifikační přísadou </t>
  </si>
  <si>
    <t>801-4</t>
  </si>
  <si>
    <t>pro cementový potěr,</t>
  </si>
  <si>
    <t>Odkaz na mn. položky pořadí 29 : 258,65000</t>
  </si>
  <si>
    <t>460101</t>
  </si>
  <si>
    <t>Dod+mont očištění a vyspravení stávající plochy vč.spár a nerovností po odstranění afaltu</t>
  </si>
  <si>
    <t>v.č. C.2 : 258,65</t>
  </si>
  <si>
    <t>5810001</t>
  </si>
  <si>
    <t>Dod+mont očištění plochy</t>
  </si>
  <si>
    <t>258,65+42,6</t>
  </si>
  <si>
    <t>5810002</t>
  </si>
  <si>
    <t>Dod+mont penetrace podkladu PU primerem</t>
  </si>
  <si>
    <t>5810003</t>
  </si>
  <si>
    <t>Dod+mont certifikovaný bezpečný povrch EPDM tl.11mm</t>
  </si>
  <si>
    <t>58100031</t>
  </si>
  <si>
    <t>Dod+mont SBR granulát tl.24mm</t>
  </si>
  <si>
    <t>viz. skladba B : 42,6</t>
  </si>
  <si>
    <t>5810004</t>
  </si>
  <si>
    <t>Dod+mont lajnování - barevný nástřik sportovních lajn</t>
  </si>
  <si>
    <t>m</t>
  </si>
  <si>
    <t>5810005</t>
  </si>
  <si>
    <t>Dod+mont vč.rozměření grafiky vč.montážního materiálu</t>
  </si>
  <si>
    <t>Grafika z celoprobarveného EPDM (nejedná se o nástřik) - skákací panák - geometrické tvary 250x75cm</t>
  </si>
  <si>
    <t>5810006</t>
  </si>
  <si>
    <t>Grafika z celoprobarveného EPDM (nejedná se o nástřik) - přeskok strana/strana -stopy</t>
  </si>
  <si>
    <t>5810007</t>
  </si>
  <si>
    <t>Grafika z celoprobarveného EPDM (nejedná se o nástřik) - skok z místa- 245x80cm</t>
  </si>
  <si>
    <t>5810008</t>
  </si>
  <si>
    <t>Grafika z celoprobarveného EPDM (nejedná se o nástřik) - Terč - 120cm</t>
  </si>
  <si>
    <t>5810009</t>
  </si>
  <si>
    <t>Grafika z celoprobarveného EPDM (nejedná se o nástřik) - přeskoč</t>
  </si>
  <si>
    <t>58101</t>
  </si>
  <si>
    <t>Dod+mont branka 3x2m Fe,Zn s basketbalovou deskou kompletní konstrukce  vč.kotev a kotvení, vč.dopravy a přesunů</t>
  </si>
  <si>
    <t>58102</t>
  </si>
  <si>
    <t>Volejbalové sloupky vč.pouzdra a víčka vč.dopravy a přesunů</t>
  </si>
  <si>
    <t>pár</t>
  </si>
  <si>
    <t>Volejbalové sloupky do pouzder pár 102 mm</t>
  </si>
  <si>
    <t>ocelové (ZINEK). Sloupky jsou určeny pro</t>
  </si>
  <si>
    <t>venkovní prostředí, povrchová úprava žárový</t>
  </si>
  <si>
    <t>zinek, profil sloupků 102 mm, tloušťka</t>
  </si>
  <si>
    <t>sloupku 2 mm, výška horní části 255 cm,</t>
  </si>
  <si>
    <t>výška spodní části (zapuštění do pouzder) 30</t>
  </si>
  <si>
    <t>cm, celková délka sloupku 285 cm. Sada</t>
  </si>
  <si>
    <t>obsahuje: 2 ks sloupků, objímku s</t>
  </si>
  <si>
    <t>kolovrátkem, 3 ks objímek s háčkem, objímku</t>
  </si>
  <si>
    <t>s kolečkem, 2 ks pouzder, 2 ks víček. Je</t>
  </si>
  <si>
    <t>možné použít i na nohejbal.</t>
  </si>
  <si>
    <t>58103</t>
  </si>
  <si>
    <t>Volejbalová síť</t>
  </si>
  <si>
    <t>Síť na volejbal černá s lankem zesílená 3 mm</t>
  </si>
  <si>
    <t>určena pro běžné, opakující se použití</t>
  </si>
  <si>
    <t>Složení: síť je vyrobena z polyamidové</t>
  </si>
  <si>
    <t>síťoviny černé barvy s čtvercovými oky,</t>
  </si>
  <si>
    <t>velikost oka 100mm, síla síťoviny 3mm, síť je</t>
  </si>
  <si>
    <t>obšita v horní části tkaným olypropylénovým</t>
  </si>
  <si>
    <t>popruhem o šíři 50mm. s ocelovým lankem</t>
  </si>
  <si>
    <t>o síle 3,15mm a délce 11,5m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</si>
  <si>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</si>
  <si>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</si>
  <si>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</si>
  <si>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v.č.C.2 : 91</t>
  </si>
  <si>
    <t>9160101</t>
  </si>
  <si>
    <t>Příplatek na úpravu obrubníku v místě patek na výšku 150mm</t>
  </si>
  <si>
    <t>99001</t>
  </si>
  <si>
    <t>Revize dětského hřiště</t>
  </si>
  <si>
    <t>99002</t>
  </si>
  <si>
    <t>Dod+mont informační panel</t>
  </si>
  <si>
    <t>Atypický výrobek rozměru 950x1200 mm je tvořen ocelovým rámem z L profilů 50x50x4 mm a dále hoblovanými dřevěnými deskami rozměru cca 140x25 mm kladenými s mezerami cca 20 mm jako podklad pro informační panel s návštěvním řádem - dodávka stavby na základě zadání investora (plastová deska, potisk).	Panel je kotven pomocí vodících profilů k sloupkům oplocení.</t>
  </si>
  <si>
    <t>59217331R</t>
  </si>
  <si>
    <t>obrubník zahradní materiál beton; l = 1000,0 mm; š = 50,0 mm; h = 200,0 mm; barva šedá</t>
  </si>
  <si>
    <t>kus</t>
  </si>
  <si>
    <t>Odkaz na mn. položky pořadí 45 : 91,00000*1,01</t>
  </si>
  <si>
    <t>91501</t>
  </si>
  <si>
    <t>Dod+mont ocel.sloupek oplocení 76x3mm vč.kloboučku,držáku napínacího drátu,kot.desky300/300/10mm, vč.kotev a kotvení vč. povrchové úpravy  dl. 4000mm</t>
  </si>
  <si>
    <t>v.č. D.3 : 26</t>
  </si>
  <si>
    <t>91502</t>
  </si>
  <si>
    <t>Dod+mont ocel.vpěra oplocení 76x3mm vč.úchytů, vč.kotev a kotvení vč. povrchové úpravy       dl.4100mm</t>
  </si>
  <si>
    <t>v.č. D.3 : 8</t>
  </si>
  <si>
    <t>91503</t>
  </si>
  <si>
    <t>Dod+mont ocel.výměna pro umístění branky 76x3mm, vč.kotev a kotvení vč. povrchové úpravy</t>
  </si>
  <si>
    <t>2,7*2+2*2</t>
  </si>
  <si>
    <t>91504</t>
  </si>
  <si>
    <t>Dod+mont  branky š.900mm s výpletem a dřevěným hrazením</t>
  </si>
  <si>
    <t>v.č. D.3 : 2</t>
  </si>
  <si>
    <t>91505</t>
  </si>
  <si>
    <t>Dod+mont vázací drát ZN</t>
  </si>
  <si>
    <t>v.č. D.3 : (13+22)*2*3</t>
  </si>
  <si>
    <t>91506</t>
  </si>
  <si>
    <t>Dod+mont polypropylenová síť 45x45x3mm zelená vč.obvodových ,pomocných lan,instalačního materiálu, výšky 3,4m</t>
  </si>
  <si>
    <t>v.č. D.3 : 70</t>
  </si>
  <si>
    <t>91508</t>
  </si>
  <si>
    <t>Dod+mont dřevěné hrazení  desky 180x50mm vč.kotev a kotvení vč. povrchové úpravy</t>
  </si>
  <si>
    <t>v.č. D.3 : 0,6*64</t>
  </si>
  <si>
    <t>prořez : 38,4*0,1</t>
  </si>
  <si>
    <t>113106121R00</t>
  </si>
  <si>
    <t>Rozebrání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</si>
  <si>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</si>
  <si>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v.č.C.1 : 5,5</t>
  </si>
  <si>
    <t>113107315R00</t>
  </si>
  <si>
    <t>Odstranění podkladů nebo krytů z kameniva těženého, v ploše jednotlivě do 50 m2, tloušťka vrstvy 150 mm</t>
  </si>
  <si>
    <t>Odkaz na mn. položky pořadí 57 : 5,50000</t>
  </si>
  <si>
    <t>113107517R00</t>
  </si>
  <si>
    <t>Odstranění podkladů nebo krytů z kameniva hrubého drceného, v ploše jednotlivě do 50 m2, tloušťka vrstvy 170 mm</t>
  </si>
  <si>
    <t>Odkaz na mn. položky pořadí 60 : 8,30000</t>
  </si>
  <si>
    <t>113108305R00</t>
  </si>
  <si>
    <t>Odstranění podkladů nebo krytů živičných, v ploše jednotlivě do 50 m2, tloušťka vrstvy 50 mm</t>
  </si>
  <si>
    <t>v.č.C.1 : 8,3</t>
  </si>
  <si>
    <t>113108405R00</t>
  </si>
  <si>
    <t>Odstranění podkladů nebo krytů živičných, v ploše jednotlivě nad 50 m2, tloušťka vrstvy 50 mm</t>
  </si>
  <si>
    <t>v.č. C.1 : 257</t>
  </si>
  <si>
    <t>113109313R00</t>
  </si>
  <si>
    <t>Odstranění podkladů nebo krytů z betonu prostého, v ploše jednotlivě do 50 m2, tloušťka vrstvy 130 mm</t>
  </si>
  <si>
    <t>v.č. C.1 : 1,1+8,3</t>
  </si>
  <si>
    <t>pro patky : 0,6*0,6*2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</si>
  <si>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</si>
  <si>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</si>
  <si>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</si>
  <si>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v.č. C1 : 92</t>
  </si>
  <si>
    <t>919735123R00</t>
  </si>
  <si>
    <t>Řezání stávajících krytů nebo podkladů betonových, hloubky přes 100 do 150 mm</t>
  </si>
  <si>
    <t>včetně spotřeby vody</t>
  </si>
  <si>
    <t>pro patky : 0,6*4*2</t>
  </si>
  <si>
    <t>961044111R00</t>
  </si>
  <si>
    <t>Bourání základů z betonu prostého</t>
  </si>
  <si>
    <t>801-3</t>
  </si>
  <si>
    <t>nebo vybourání otvorů průřezové plochy přes 4 m2 v základech,</t>
  </si>
  <si>
    <t>položka pro předpokládaný výskyt stavebních materiálů,betonů při výkopech : 0,75</t>
  </si>
  <si>
    <t>9601</t>
  </si>
  <si>
    <t>Demontáž stávající oc. konstrukce s basket.deskou a košem vč. základu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</si>
  <si>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</si>
  <si>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</si>
  <si>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</si>
  <si>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</si>
  <si>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</si>
  <si>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</si>
  <si>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</si>
  <si>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979990001R00</t>
  </si>
  <si>
    <t>Poplatek za skládku stavební suti</t>
  </si>
  <si>
    <t>RTS 18/ II</t>
  </si>
  <si>
    <t>998227111R00</t>
  </si>
  <si>
    <t xml:space="preserve">Přesun hmot, plochy pro tělovýchovu umělý sportovní povrch z dílců,  </t>
  </si>
  <si>
    <t>Přesun hmot</t>
  </si>
  <si>
    <t>POL7_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</si>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</sst>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22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5">
      <c r="A4" s="110">
        <v>5324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SUMIF(F50:F60,A16,I50:I60)+SUMIF(F50:F60,"PSU",I50:I60)</f>
        <v>0</v>
      </c>
      <c r="J16" s="84"/>
    </row>
    <row r="17" spans="1:10" ht="23.25" customHeight="1" x14ac:dyDescent="0.25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SUMIF(F50:F60,A17,I50:I60)</f>
        <v>0</v>
      </c>
      <c r="J17" s="84"/>
    </row>
    <row r="18" spans="1:10" ht="23.25" customHeight="1" x14ac:dyDescent="0.25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SUMIF(F50:F60,A18,I50:I60)</f>
        <v>0</v>
      </c>
      <c r="J18" s="84"/>
    </row>
    <row r="19" spans="1:10" ht="23.25" customHeight="1" x14ac:dyDescent="0.25">
      <c r="A19" s="195" t="s">
        <v>71</v>
      </c>
      <c r="B19" s="38" t="s">
        <v>27</v>
      </c>
      <c r="C19" s="62"/>
      <c r="D19" s="63"/>
      <c r="E19" s="82"/>
      <c r="F19" s="83"/>
      <c r="G19" s="82"/>
      <c r="H19" s="83"/>
      <c r="I19" s="82">
        <f>SUMIF(F50:F60,A19,I50:I60)</f>
        <v>0</v>
      </c>
      <c r="J19" s="84"/>
    </row>
    <row r="20" spans="1:10" ht="23.25" customHeight="1" x14ac:dyDescent="0.25">
      <c r="A20" s="195" t="s">
        <v>72</v>
      </c>
      <c r="B20" s="38" t="s">
        <v>28</v>
      </c>
      <c r="C20" s="62"/>
      <c r="D20" s="63"/>
      <c r="E20" s="82"/>
      <c r="F20" s="83"/>
      <c r="G20" s="82"/>
      <c r="H20" s="83"/>
      <c r="I20" s="82">
        <f>SUMIF(F50:F60,A20,I50:I60)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47</v>
      </c>
      <c r="C39" s="147"/>
      <c r="D39" s="147"/>
      <c r="E39" s="147"/>
      <c r="F39" s="148">
        <f>'01 01 Pol'!AE225</f>
        <v>0</v>
      </c>
      <c r="G39" s="149">
        <f>'01 01 Pol'!AF225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48</v>
      </c>
      <c r="D40" s="153"/>
      <c r="E40" s="153"/>
      <c r="F40" s="154"/>
      <c r="G40" s="155"/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2</v>
      </c>
      <c r="B41" s="152" t="s">
        <v>41</v>
      </c>
      <c r="C41" s="153" t="s">
        <v>42</v>
      </c>
      <c r="D41" s="153"/>
      <c r="E41" s="153"/>
      <c r="F41" s="154">
        <f>'01 01 Pol'!AE225</f>
        <v>0</v>
      </c>
      <c r="G41" s="155">
        <f>'01 01 Pol'!AF225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41</v>
      </c>
      <c r="C42" s="147" t="s">
        <v>42</v>
      </c>
      <c r="D42" s="147"/>
      <c r="E42" s="147"/>
      <c r="F42" s="158">
        <f>'01 01 Pol'!AE225</f>
        <v>0</v>
      </c>
      <c r="G42" s="150">
        <f>'01 01 Pol'!AF225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49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7" spans="1:10" ht="15.6" x14ac:dyDescent="0.3">
      <c r="B47" s="175" t="s">
        <v>51</v>
      </c>
    </row>
    <row r="49" spans="1:10" ht="25.5" customHeight="1" x14ac:dyDescent="0.25">
      <c r="A49" s="177"/>
      <c r="B49" s="180" t="s">
        <v>17</v>
      </c>
      <c r="C49" s="180" t="s">
        <v>5</v>
      </c>
      <c r="D49" s="181"/>
      <c r="E49" s="181"/>
      <c r="F49" s="182" t="s">
        <v>52</v>
      </c>
      <c r="G49" s="182"/>
      <c r="H49" s="182"/>
      <c r="I49" s="182" t="s">
        <v>29</v>
      </c>
      <c r="J49" s="182" t="s">
        <v>0</v>
      </c>
    </row>
    <row r="50" spans="1:10" ht="36.75" customHeight="1" x14ac:dyDescent="0.25">
      <c r="A50" s="178"/>
      <c r="B50" s="183" t="s">
        <v>53</v>
      </c>
      <c r="C50" s="184" t="s">
        <v>54</v>
      </c>
      <c r="D50" s="185"/>
      <c r="E50" s="185"/>
      <c r="F50" s="191" t="s">
        <v>24</v>
      </c>
      <c r="G50" s="192"/>
      <c r="H50" s="192"/>
      <c r="I50" s="192">
        <f>'01 01 Pol'!G8</f>
        <v>0</v>
      </c>
      <c r="J50" s="189" t="str">
        <f>IF(I61=0,"",I50/I61*100)</f>
        <v/>
      </c>
    </row>
    <row r="51" spans="1:10" ht="36.75" customHeight="1" x14ac:dyDescent="0.25">
      <c r="A51" s="178"/>
      <c r="B51" s="183" t="s">
        <v>55</v>
      </c>
      <c r="C51" s="184" t="s">
        <v>56</v>
      </c>
      <c r="D51" s="185"/>
      <c r="E51" s="185"/>
      <c r="F51" s="191" t="s">
        <v>24</v>
      </c>
      <c r="G51" s="192"/>
      <c r="H51" s="192"/>
      <c r="I51" s="192">
        <f>'01 01 Pol'!G37</f>
        <v>0</v>
      </c>
      <c r="J51" s="189" t="str">
        <f>IF(I61=0,"",I51/I61*100)</f>
        <v/>
      </c>
    </row>
    <row r="52" spans="1:10" ht="36.75" customHeight="1" x14ac:dyDescent="0.25">
      <c r="A52" s="178"/>
      <c r="B52" s="183" t="s">
        <v>57</v>
      </c>
      <c r="C52" s="184" t="s">
        <v>58</v>
      </c>
      <c r="D52" s="185"/>
      <c r="E52" s="185"/>
      <c r="F52" s="191" t="s">
        <v>24</v>
      </c>
      <c r="G52" s="192"/>
      <c r="H52" s="192"/>
      <c r="I52" s="192">
        <f>'01 01 Pol'!G72</f>
        <v>0</v>
      </c>
      <c r="J52" s="189" t="str">
        <f>IF(I61=0,"",I52/I61*100)</f>
        <v/>
      </c>
    </row>
    <row r="53" spans="1:10" ht="36.75" customHeight="1" x14ac:dyDescent="0.25">
      <c r="A53" s="178"/>
      <c r="B53" s="183" t="s">
        <v>59</v>
      </c>
      <c r="C53" s="184" t="s">
        <v>60</v>
      </c>
      <c r="D53" s="185"/>
      <c r="E53" s="185"/>
      <c r="F53" s="191" t="s">
        <v>24</v>
      </c>
      <c r="G53" s="192"/>
      <c r="H53" s="192"/>
      <c r="I53" s="192">
        <f>'01 01 Pol'!G95</f>
        <v>0</v>
      </c>
      <c r="J53" s="189" t="str">
        <f>IF(I61=0,"",I53/I61*100)</f>
        <v/>
      </c>
    </row>
    <row r="54" spans="1:10" ht="36.75" customHeight="1" x14ac:dyDescent="0.25">
      <c r="A54" s="178"/>
      <c r="B54" s="183" t="s">
        <v>61</v>
      </c>
      <c r="C54" s="184" t="s">
        <v>62</v>
      </c>
      <c r="D54" s="185"/>
      <c r="E54" s="185"/>
      <c r="F54" s="191" t="s">
        <v>24</v>
      </c>
      <c r="G54" s="192"/>
      <c r="H54" s="192"/>
      <c r="I54" s="192">
        <f>'01 01 Pol'!G108</f>
        <v>0</v>
      </c>
      <c r="J54" s="189" t="str">
        <f>IF(I61=0,"",I54/I61*100)</f>
        <v/>
      </c>
    </row>
    <row r="55" spans="1:10" ht="36.75" customHeight="1" x14ac:dyDescent="0.25">
      <c r="A55" s="178"/>
      <c r="B55" s="183" t="s">
        <v>63</v>
      </c>
      <c r="C55" s="184" t="s">
        <v>64</v>
      </c>
      <c r="D55" s="185"/>
      <c r="E55" s="185"/>
      <c r="F55" s="191" t="s">
        <v>24</v>
      </c>
      <c r="G55" s="192"/>
      <c r="H55" s="192"/>
      <c r="I55" s="192">
        <f>'01 01 Pol'!G150</f>
        <v>0</v>
      </c>
      <c r="J55" s="189" t="str">
        <f>IF(I61=0,"",I55/I61*100)</f>
        <v/>
      </c>
    </row>
    <row r="56" spans="1:10" ht="36.75" customHeight="1" x14ac:dyDescent="0.25">
      <c r="A56" s="178"/>
      <c r="B56" s="183" t="s">
        <v>65</v>
      </c>
      <c r="C56" s="184" t="s">
        <v>66</v>
      </c>
      <c r="D56" s="185"/>
      <c r="E56" s="185"/>
      <c r="F56" s="191" t="s">
        <v>24</v>
      </c>
      <c r="G56" s="192"/>
      <c r="H56" s="192"/>
      <c r="I56" s="192">
        <f>'01 01 Pol'!G160</f>
        <v>0</v>
      </c>
      <c r="J56" s="189" t="str">
        <f>IF(I61=0,"",I56/I61*100)</f>
        <v/>
      </c>
    </row>
    <row r="57" spans="1:10" ht="36.75" customHeight="1" x14ac:dyDescent="0.25">
      <c r="A57" s="178"/>
      <c r="B57" s="183" t="s">
        <v>67</v>
      </c>
      <c r="C57" s="184" t="s">
        <v>68</v>
      </c>
      <c r="D57" s="185"/>
      <c r="E57" s="185"/>
      <c r="F57" s="191" t="s">
        <v>24</v>
      </c>
      <c r="G57" s="192"/>
      <c r="H57" s="192"/>
      <c r="I57" s="192">
        <f>'01 01 Pol'!G176</f>
        <v>0</v>
      </c>
      <c r="J57" s="189" t="str">
        <f>IF(I61=0,"",I57/I61*100)</f>
        <v/>
      </c>
    </row>
    <row r="58" spans="1:10" ht="36.75" customHeight="1" x14ac:dyDescent="0.25">
      <c r="A58" s="178"/>
      <c r="B58" s="183" t="s">
        <v>69</v>
      </c>
      <c r="C58" s="184" t="s">
        <v>70</v>
      </c>
      <c r="D58" s="185"/>
      <c r="E58" s="185"/>
      <c r="F58" s="191" t="s">
        <v>24</v>
      </c>
      <c r="G58" s="192"/>
      <c r="H58" s="192"/>
      <c r="I58" s="192">
        <f>'01 01 Pol'!G205</f>
        <v>0</v>
      </c>
      <c r="J58" s="189" t="str">
        <f>IF(I61=0,"",I58/I61*100)</f>
        <v/>
      </c>
    </row>
    <row r="59" spans="1:10" ht="36.75" customHeight="1" x14ac:dyDescent="0.25">
      <c r="A59" s="178"/>
      <c r="B59" s="183" t="s">
        <v>71</v>
      </c>
      <c r="C59" s="184" t="s">
        <v>27</v>
      </c>
      <c r="D59" s="185"/>
      <c r="E59" s="185"/>
      <c r="F59" s="191" t="s">
        <v>71</v>
      </c>
      <c r="G59" s="192"/>
      <c r="H59" s="192"/>
      <c r="I59" s="192">
        <f>'01 01 Pol'!G207</f>
        <v>0</v>
      </c>
      <c r="J59" s="189" t="str">
        <f>IF(I61=0,"",I59/I61*100)</f>
        <v/>
      </c>
    </row>
    <row r="60" spans="1:10" ht="36.75" customHeight="1" x14ac:dyDescent="0.25">
      <c r="A60" s="178"/>
      <c r="B60" s="183" t="s">
        <v>72</v>
      </c>
      <c r="C60" s="184" t="s">
        <v>28</v>
      </c>
      <c r="D60" s="185"/>
      <c r="E60" s="185"/>
      <c r="F60" s="191" t="s">
        <v>72</v>
      </c>
      <c r="G60" s="192"/>
      <c r="H60" s="192"/>
      <c r="I60" s="192">
        <f>'01 01 Pol'!G219</f>
        <v>0</v>
      </c>
      <c r="J60" s="189" t="str">
        <f>IF(I61=0,"",I60/I61*100)</f>
        <v/>
      </c>
    </row>
    <row r="61" spans="1:10" ht="25.5" customHeight="1" x14ac:dyDescent="0.25">
      <c r="A61" s="179"/>
      <c r="B61" s="186" t="s">
        <v>1</v>
      </c>
      <c r="C61" s="187"/>
      <c r="D61" s="188"/>
      <c r="E61" s="188"/>
      <c r="F61" s="193"/>
      <c r="G61" s="194"/>
      <c r="H61" s="194"/>
      <c r="I61" s="194">
        <f>SUM(I50:I60)</f>
        <v>0</v>
      </c>
      <c r="J61" s="190">
        <f>SUM(J50:J60)</f>
        <v>0</v>
      </c>
    </row>
    <row r="62" spans="1:10" x14ac:dyDescent="0.25">
      <c r="F62" s="134"/>
      <c r="G62" s="134"/>
      <c r="H62" s="134"/>
      <c r="I62" s="134"/>
      <c r="J62" s="135"/>
    </row>
    <row r="63" spans="1:10" x14ac:dyDescent="0.25">
      <c r="F63" s="134"/>
      <c r="G63" s="134"/>
      <c r="H63" s="134"/>
      <c r="I63" s="134"/>
      <c r="J63" s="135"/>
    </row>
    <row r="64" spans="1:10" x14ac:dyDescent="0.25">
      <c r="F64" s="134"/>
      <c r="G64" s="134"/>
      <c r="H64" s="134"/>
      <c r="I64" s="134"/>
      <c r="J64" s="135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12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73</v>
      </c>
      <c r="B1" s="196"/>
      <c r="C1" s="196"/>
      <c r="D1" s="196"/>
      <c r="E1" s="196"/>
      <c r="F1" s="196"/>
      <c r="G1" s="196"/>
      <c r="AG1" t="s">
        <v>74</v>
      </c>
    </row>
    <row r="2" spans="1:60" ht="25.05" customHeight="1" x14ac:dyDescent="0.25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75</v>
      </c>
    </row>
    <row r="3" spans="1:60" ht="25.05" customHeight="1" x14ac:dyDescent="0.25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75</v>
      </c>
      <c r="AG3" t="s">
        <v>76</v>
      </c>
    </row>
    <row r="4" spans="1:60" ht="25.05" customHeight="1" x14ac:dyDescent="0.25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77</v>
      </c>
    </row>
    <row r="5" spans="1:60" x14ac:dyDescent="0.25">
      <c r="D5" s="10"/>
    </row>
    <row r="6" spans="1:60" ht="39.6" x14ac:dyDescent="0.25">
      <c r="A6" s="207" t="s">
        <v>78</v>
      </c>
      <c r="B6" s="209" t="s">
        <v>79</v>
      </c>
      <c r="C6" s="209" t="s">
        <v>80</v>
      </c>
      <c r="D6" s="208" t="s">
        <v>81</v>
      </c>
      <c r="E6" s="207" t="s">
        <v>82</v>
      </c>
      <c r="F6" s="206" t="s">
        <v>83</v>
      </c>
      <c r="G6" s="207" t="s">
        <v>29</v>
      </c>
      <c r="H6" s="210" t="s">
        <v>30</v>
      </c>
      <c r="I6" s="210" t="s">
        <v>84</v>
      </c>
      <c r="J6" s="210" t="s">
        <v>31</v>
      </c>
      <c r="K6" s="210" t="s">
        <v>85</v>
      </c>
      <c r="L6" s="210" t="s">
        <v>86</v>
      </c>
      <c r="M6" s="210" t="s">
        <v>87</v>
      </c>
      <c r="N6" s="210" t="s">
        <v>88</v>
      </c>
      <c r="O6" s="210" t="s">
        <v>89</v>
      </c>
      <c r="P6" s="210" t="s">
        <v>90</v>
      </c>
      <c r="Q6" s="210" t="s">
        <v>91</v>
      </c>
      <c r="R6" s="210" t="s">
        <v>92</v>
      </c>
      <c r="S6" s="210" t="s">
        <v>93</v>
      </c>
      <c r="T6" s="210" t="s">
        <v>94</v>
      </c>
      <c r="U6" s="210" t="s">
        <v>95</v>
      </c>
      <c r="V6" s="210" t="s">
        <v>96</v>
      </c>
      <c r="W6" s="210" t="s">
        <v>97</v>
      </c>
      <c r="X6" s="210" t="s">
        <v>98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5">
      <c r="A8" s="226" t="s">
        <v>99</v>
      </c>
      <c r="B8" s="227" t="s">
        <v>53</v>
      </c>
      <c r="C8" s="251" t="s">
        <v>54</v>
      </c>
      <c r="D8" s="228"/>
      <c r="E8" s="229"/>
      <c r="F8" s="230"/>
      <c r="G8" s="230">
        <f>SUMIF(AG9:AG36,"&lt;&gt;NOR",G9:G36)</f>
        <v>0</v>
      </c>
      <c r="H8" s="230"/>
      <c r="I8" s="230">
        <f>SUM(I9:I36)</f>
        <v>0</v>
      </c>
      <c r="J8" s="230"/>
      <c r="K8" s="230">
        <f>SUM(K9:K36)</f>
        <v>0</v>
      </c>
      <c r="L8" s="230"/>
      <c r="M8" s="230">
        <f>SUM(M9:M36)</f>
        <v>0</v>
      </c>
      <c r="N8" s="230"/>
      <c r="O8" s="230">
        <f>SUM(O9:O36)</f>
        <v>0</v>
      </c>
      <c r="P8" s="230"/>
      <c r="Q8" s="230">
        <f>SUM(Q9:Q36)</f>
        <v>0</v>
      </c>
      <c r="R8" s="230"/>
      <c r="S8" s="230"/>
      <c r="T8" s="231"/>
      <c r="U8" s="225"/>
      <c r="V8" s="225">
        <f>SUM(V9:V36)</f>
        <v>114.66000000000001</v>
      </c>
      <c r="W8" s="225"/>
      <c r="X8" s="225"/>
      <c r="AG8" t="s">
        <v>100</v>
      </c>
    </row>
    <row r="9" spans="1:60" outlineLevel="1" x14ac:dyDescent="0.25">
      <c r="A9" s="232">
        <v>1</v>
      </c>
      <c r="B9" s="233" t="s">
        <v>101</v>
      </c>
      <c r="C9" s="252" t="s">
        <v>102</v>
      </c>
      <c r="D9" s="234" t="s">
        <v>103</v>
      </c>
      <c r="E9" s="235">
        <v>22.540800000000001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 t="s">
        <v>104</v>
      </c>
      <c r="S9" s="237" t="s">
        <v>105</v>
      </c>
      <c r="T9" s="238" t="s">
        <v>105</v>
      </c>
      <c r="U9" s="220">
        <v>4.6550000000000002</v>
      </c>
      <c r="V9" s="220">
        <f>ROUND(E9*U9,2)</f>
        <v>104.93</v>
      </c>
      <c r="W9" s="220"/>
      <c r="X9" s="220" t="s">
        <v>106</v>
      </c>
      <c r="Y9" s="211"/>
      <c r="Z9" s="211"/>
      <c r="AA9" s="211"/>
      <c r="AB9" s="211"/>
      <c r="AC9" s="211"/>
      <c r="AD9" s="211"/>
      <c r="AE9" s="211"/>
      <c r="AF9" s="211"/>
      <c r="AG9" s="211" t="s">
        <v>107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8"/>
      <c r="B10" s="219"/>
      <c r="C10" s="253" t="s">
        <v>108</v>
      </c>
      <c r="D10" s="239"/>
      <c r="E10" s="239"/>
      <c r="F10" s="239"/>
      <c r="G10" s="239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109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8"/>
      <c r="B11" s="219"/>
      <c r="C11" s="254" t="s">
        <v>110</v>
      </c>
      <c r="D11" s="221"/>
      <c r="E11" s="222">
        <v>7.15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111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8"/>
      <c r="B12" s="219"/>
      <c r="C12" s="254" t="s">
        <v>112</v>
      </c>
      <c r="D12" s="221"/>
      <c r="E12" s="222">
        <v>2.08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111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8"/>
      <c r="B13" s="219"/>
      <c r="C13" s="254" t="s">
        <v>113</v>
      </c>
      <c r="D13" s="221"/>
      <c r="E13" s="222">
        <v>0.23400000000000001</v>
      </c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111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8"/>
      <c r="B14" s="219"/>
      <c r="C14" s="254" t="s">
        <v>114</v>
      </c>
      <c r="D14" s="221"/>
      <c r="E14" s="222">
        <v>0.79200000000000004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111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8"/>
      <c r="B15" s="219"/>
      <c r="C15" s="255" t="s">
        <v>115</v>
      </c>
      <c r="D15" s="223"/>
      <c r="E15" s="224">
        <v>10.256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111</v>
      </c>
      <c r="AH15" s="211">
        <v>1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8"/>
      <c r="B16" s="219"/>
      <c r="C16" s="255" t="s">
        <v>115</v>
      </c>
      <c r="D16" s="223"/>
      <c r="E16" s="224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111</v>
      </c>
      <c r="AH16" s="211">
        <v>1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8"/>
      <c r="B17" s="219"/>
      <c r="C17" s="254" t="s">
        <v>116</v>
      </c>
      <c r="D17" s="221"/>
      <c r="E17" s="222">
        <v>11.557499999999999</v>
      </c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111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8"/>
      <c r="B18" s="219"/>
      <c r="C18" s="254" t="s">
        <v>117</v>
      </c>
      <c r="D18" s="221"/>
      <c r="E18" s="222">
        <v>0.53480000000000005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111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8"/>
      <c r="B19" s="219"/>
      <c r="C19" s="254" t="s">
        <v>118</v>
      </c>
      <c r="D19" s="221"/>
      <c r="E19" s="222">
        <v>0.1925</v>
      </c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111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32">
        <v>2</v>
      </c>
      <c r="B20" s="233" t="s">
        <v>119</v>
      </c>
      <c r="C20" s="252" t="s">
        <v>120</v>
      </c>
      <c r="D20" s="234" t="s">
        <v>103</v>
      </c>
      <c r="E20" s="235">
        <v>15.478999999999999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 t="s">
        <v>104</v>
      </c>
      <c r="S20" s="237" t="s">
        <v>105</v>
      </c>
      <c r="T20" s="238" t="s">
        <v>105</v>
      </c>
      <c r="U20" s="220">
        <v>1.0999999999999999E-2</v>
      </c>
      <c r="V20" s="220">
        <f>ROUND(E20*U20,2)</f>
        <v>0.17</v>
      </c>
      <c r="W20" s="220"/>
      <c r="X20" s="220" t="s">
        <v>106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107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8"/>
      <c r="B21" s="219"/>
      <c r="C21" s="253" t="s">
        <v>121</v>
      </c>
      <c r="D21" s="239"/>
      <c r="E21" s="239"/>
      <c r="F21" s="239"/>
      <c r="G21" s="239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109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8"/>
      <c r="B22" s="219"/>
      <c r="C22" s="254" t="s">
        <v>122</v>
      </c>
      <c r="D22" s="221"/>
      <c r="E22" s="222">
        <v>15.478999999999999</v>
      </c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111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32">
        <v>3</v>
      </c>
      <c r="B23" s="233" t="s">
        <v>123</v>
      </c>
      <c r="C23" s="252" t="s">
        <v>124</v>
      </c>
      <c r="D23" s="234" t="s">
        <v>103</v>
      </c>
      <c r="E23" s="235">
        <v>7.0620000000000003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 t="s">
        <v>104</v>
      </c>
      <c r="S23" s="237" t="s">
        <v>105</v>
      </c>
      <c r="T23" s="238" t="s">
        <v>105</v>
      </c>
      <c r="U23" s="220">
        <v>0.66800000000000004</v>
      </c>
      <c r="V23" s="220">
        <f>ROUND(E23*U23,2)</f>
        <v>4.72</v>
      </c>
      <c r="W23" s="220"/>
      <c r="X23" s="220" t="s">
        <v>106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107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8"/>
      <c r="B24" s="219"/>
      <c r="C24" s="253" t="s">
        <v>125</v>
      </c>
      <c r="D24" s="239"/>
      <c r="E24" s="239"/>
      <c r="F24" s="239"/>
      <c r="G24" s="239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1"/>
      <c r="Z24" s="211"/>
      <c r="AA24" s="211"/>
      <c r="AB24" s="211"/>
      <c r="AC24" s="211"/>
      <c r="AD24" s="211"/>
      <c r="AE24" s="211"/>
      <c r="AF24" s="211"/>
      <c r="AG24" s="211" t="s">
        <v>109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8"/>
      <c r="B25" s="219"/>
      <c r="C25" s="254" t="s">
        <v>126</v>
      </c>
      <c r="D25" s="221"/>
      <c r="E25" s="222">
        <v>4.95</v>
      </c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111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8"/>
      <c r="B26" s="219"/>
      <c r="C26" s="254" t="s">
        <v>127</v>
      </c>
      <c r="D26" s="221"/>
      <c r="E26" s="222">
        <v>0.11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1"/>
      <c r="Z26" s="211"/>
      <c r="AA26" s="211"/>
      <c r="AB26" s="211"/>
      <c r="AC26" s="211"/>
      <c r="AD26" s="211"/>
      <c r="AE26" s="211"/>
      <c r="AF26" s="211"/>
      <c r="AG26" s="211" t="s">
        <v>111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8"/>
      <c r="B27" s="219"/>
      <c r="C27" s="254" t="s">
        <v>128</v>
      </c>
      <c r="D27" s="221"/>
      <c r="E27" s="222">
        <v>2.0019999999999998</v>
      </c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111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8"/>
      <c r="B28" s="219"/>
      <c r="C28" s="254" t="s">
        <v>129</v>
      </c>
      <c r="D28" s="221"/>
      <c r="E28" s="222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111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0.399999999999999" outlineLevel="1" x14ac:dyDescent="0.25">
      <c r="A29" s="232">
        <v>4</v>
      </c>
      <c r="B29" s="233" t="s">
        <v>130</v>
      </c>
      <c r="C29" s="252" t="s">
        <v>131</v>
      </c>
      <c r="D29" s="234" t="s">
        <v>103</v>
      </c>
      <c r="E29" s="235">
        <v>7.0620000000000003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7" t="s">
        <v>104</v>
      </c>
      <c r="S29" s="237" t="s">
        <v>105</v>
      </c>
      <c r="T29" s="238" t="s">
        <v>105</v>
      </c>
      <c r="U29" s="220">
        <v>0.59099999999999997</v>
      </c>
      <c r="V29" s="220">
        <f>ROUND(E29*U29,2)</f>
        <v>4.17</v>
      </c>
      <c r="W29" s="220"/>
      <c r="X29" s="220" t="s">
        <v>106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107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8"/>
      <c r="B30" s="219"/>
      <c r="C30" s="253" t="s">
        <v>125</v>
      </c>
      <c r="D30" s="239"/>
      <c r="E30" s="239"/>
      <c r="F30" s="239"/>
      <c r="G30" s="239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109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8"/>
      <c r="B31" s="219"/>
      <c r="C31" s="254" t="s">
        <v>132</v>
      </c>
      <c r="D31" s="221"/>
      <c r="E31" s="222">
        <v>7.0620000000000003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111</v>
      </c>
      <c r="AH31" s="211">
        <v>5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32">
        <v>5</v>
      </c>
      <c r="B32" s="233" t="s">
        <v>133</v>
      </c>
      <c r="C32" s="252" t="s">
        <v>134</v>
      </c>
      <c r="D32" s="234" t="s">
        <v>135</v>
      </c>
      <c r="E32" s="235">
        <v>37.4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 t="s">
        <v>104</v>
      </c>
      <c r="S32" s="237" t="s">
        <v>105</v>
      </c>
      <c r="T32" s="238" t="s">
        <v>105</v>
      </c>
      <c r="U32" s="220">
        <v>1.7999999999999999E-2</v>
      </c>
      <c r="V32" s="220">
        <f>ROUND(E32*U32,2)</f>
        <v>0.67</v>
      </c>
      <c r="W32" s="220"/>
      <c r="X32" s="220" t="s">
        <v>106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107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8"/>
      <c r="B33" s="219"/>
      <c r="C33" s="253" t="s">
        <v>136</v>
      </c>
      <c r="D33" s="239"/>
      <c r="E33" s="239"/>
      <c r="F33" s="239"/>
      <c r="G33" s="239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109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8"/>
      <c r="B34" s="219"/>
      <c r="C34" s="254" t="s">
        <v>137</v>
      </c>
      <c r="D34" s="221"/>
      <c r="E34" s="222">
        <v>37.4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111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32">
        <v>6</v>
      </c>
      <c r="B35" s="233" t="s">
        <v>138</v>
      </c>
      <c r="C35" s="252" t="s">
        <v>139</v>
      </c>
      <c r="D35" s="234" t="s">
        <v>140</v>
      </c>
      <c r="E35" s="235">
        <v>28.636150000000001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7" t="s">
        <v>104</v>
      </c>
      <c r="S35" s="237" t="s">
        <v>105</v>
      </c>
      <c r="T35" s="238" t="s">
        <v>105</v>
      </c>
      <c r="U35" s="220">
        <v>0</v>
      </c>
      <c r="V35" s="220">
        <f>ROUND(E35*U35,2)</f>
        <v>0</v>
      </c>
      <c r="W35" s="220"/>
      <c r="X35" s="220" t="s">
        <v>106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107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8"/>
      <c r="B36" s="219"/>
      <c r="C36" s="254" t="s">
        <v>141</v>
      </c>
      <c r="D36" s="221"/>
      <c r="E36" s="222">
        <v>28.636150000000001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111</v>
      </c>
      <c r="AH36" s="211">
        <v>5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5">
      <c r="A37" s="226" t="s">
        <v>99</v>
      </c>
      <c r="B37" s="227" t="s">
        <v>55</v>
      </c>
      <c r="C37" s="251" t="s">
        <v>56</v>
      </c>
      <c r="D37" s="228"/>
      <c r="E37" s="229"/>
      <c r="F37" s="230"/>
      <c r="G37" s="230">
        <f>SUMIF(AG38:AG71,"&lt;&gt;NOR",G38:G71)</f>
        <v>0</v>
      </c>
      <c r="H37" s="230"/>
      <c r="I37" s="230">
        <f>SUM(I38:I71)</f>
        <v>0</v>
      </c>
      <c r="J37" s="230"/>
      <c r="K37" s="230">
        <f>SUM(K38:K71)</f>
        <v>0</v>
      </c>
      <c r="L37" s="230"/>
      <c r="M37" s="230">
        <f>SUM(M38:M71)</f>
        <v>0</v>
      </c>
      <c r="N37" s="230"/>
      <c r="O37" s="230">
        <f>SUM(O38:O71)</f>
        <v>0</v>
      </c>
      <c r="P37" s="230"/>
      <c r="Q37" s="230">
        <f>SUM(Q38:Q71)</f>
        <v>0</v>
      </c>
      <c r="R37" s="230"/>
      <c r="S37" s="230"/>
      <c r="T37" s="231"/>
      <c r="U37" s="225"/>
      <c r="V37" s="225">
        <f>SUM(V38:V71)</f>
        <v>30.110000000000003</v>
      </c>
      <c r="W37" s="225"/>
      <c r="X37" s="225"/>
      <c r="AG37" t="s">
        <v>100</v>
      </c>
    </row>
    <row r="38" spans="1:60" outlineLevel="1" x14ac:dyDescent="0.25">
      <c r="A38" s="232">
        <v>7</v>
      </c>
      <c r="B38" s="233" t="s">
        <v>123</v>
      </c>
      <c r="C38" s="252" t="s">
        <v>124</v>
      </c>
      <c r="D38" s="234" t="s">
        <v>103</v>
      </c>
      <c r="E38" s="235">
        <v>7.0620000000000003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7" t="s">
        <v>104</v>
      </c>
      <c r="S38" s="237" t="s">
        <v>105</v>
      </c>
      <c r="T38" s="238" t="s">
        <v>105</v>
      </c>
      <c r="U38" s="220">
        <v>0.66800000000000004</v>
      </c>
      <c r="V38" s="220">
        <f>ROUND(E38*U38,2)</f>
        <v>4.72</v>
      </c>
      <c r="W38" s="220"/>
      <c r="X38" s="220" t="s">
        <v>106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107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8"/>
      <c r="B39" s="219"/>
      <c r="C39" s="253" t="s">
        <v>125</v>
      </c>
      <c r="D39" s="239"/>
      <c r="E39" s="239"/>
      <c r="F39" s="239"/>
      <c r="G39" s="239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1"/>
      <c r="Z39" s="211"/>
      <c r="AA39" s="211"/>
      <c r="AB39" s="211"/>
      <c r="AC39" s="211"/>
      <c r="AD39" s="211"/>
      <c r="AE39" s="211"/>
      <c r="AF39" s="211"/>
      <c r="AG39" s="211" t="s">
        <v>109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8"/>
      <c r="B40" s="219"/>
      <c r="C40" s="254" t="s">
        <v>142</v>
      </c>
      <c r="D40" s="221"/>
      <c r="E40" s="222">
        <v>7.0620000000000003</v>
      </c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111</v>
      </c>
      <c r="AH40" s="211">
        <v>5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0.399999999999999" outlineLevel="1" x14ac:dyDescent="0.25">
      <c r="A41" s="232">
        <v>8</v>
      </c>
      <c r="B41" s="233" t="s">
        <v>130</v>
      </c>
      <c r="C41" s="252" t="s">
        <v>131</v>
      </c>
      <c r="D41" s="234" t="s">
        <v>103</v>
      </c>
      <c r="E41" s="235">
        <v>7.0620000000000003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7" t="s">
        <v>104</v>
      </c>
      <c r="S41" s="237" t="s">
        <v>105</v>
      </c>
      <c r="T41" s="238" t="s">
        <v>105</v>
      </c>
      <c r="U41" s="220">
        <v>0.59099999999999997</v>
      </c>
      <c r="V41" s="220">
        <f>ROUND(E41*U41,2)</f>
        <v>4.17</v>
      </c>
      <c r="W41" s="220"/>
      <c r="X41" s="220" t="s">
        <v>106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107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8"/>
      <c r="B42" s="219"/>
      <c r="C42" s="253" t="s">
        <v>125</v>
      </c>
      <c r="D42" s="239"/>
      <c r="E42" s="239"/>
      <c r="F42" s="239"/>
      <c r="G42" s="239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109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8"/>
      <c r="B43" s="219"/>
      <c r="C43" s="254" t="s">
        <v>143</v>
      </c>
      <c r="D43" s="221"/>
      <c r="E43" s="222">
        <v>7.0620000000000003</v>
      </c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1"/>
      <c r="Z43" s="211"/>
      <c r="AA43" s="211"/>
      <c r="AB43" s="211"/>
      <c r="AC43" s="211"/>
      <c r="AD43" s="211"/>
      <c r="AE43" s="211"/>
      <c r="AF43" s="211"/>
      <c r="AG43" s="211" t="s">
        <v>111</v>
      </c>
      <c r="AH43" s="211">
        <v>5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0.399999999999999" outlineLevel="1" x14ac:dyDescent="0.25">
      <c r="A44" s="232">
        <v>9</v>
      </c>
      <c r="B44" s="233" t="s">
        <v>144</v>
      </c>
      <c r="C44" s="252" t="s">
        <v>145</v>
      </c>
      <c r="D44" s="234" t="s">
        <v>103</v>
      </c>
      <c r="E44" s="235">
        <v>7.0620000000000003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21</v>
      </c>
      <c r="M44" s="237">
        <f>G44*(1+L44/100)</f>
        <v>0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7" t="s">
        <v>104</v>
      </c>
      <c r="S44" s="237" t="s">
        <v>105</v>
      </c>
      <c r="T44" s="238" t="s">
        <v>105</v>
      </c>
      <c r="U44" s="220">
        <v>0.65200000000000002</v>
      </c>
      <c r="V44" s="220">
        <f>ROUND(E44*U44,2)</f>
        <v>4.5999999999999996</v>
      </c>
      <c r="W44" s="220"/>
      <c r="X44" s="220" t="s">
        <v>106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107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8"/>
      <c r="B45" s="219"/>
      <c r="C45" s="254" t="s">
        <v>126</v>
      </c>
      <c r="D45" s="221"/>
      <c r="E45" s="222">
        <v>4.95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111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8"/>
      <c r="B46" s="219"/>
      <c r="C46" s="254" t="s">
        <v>127</v>
      </c>
      <c r="D46" s="221"/>
      <c r="E46" s="222">
        <v>0.11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111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8"/>
      <c r="B47" s="219"/>
      <c r="C47" s="254" t="s">
        <v>128</v>
      </c>
      <c r="D47" s="221"/>
      <c r="E47" s="222">
        <v>2.0019999999999998</v>
      </c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11"/>
      <c r="Z47" s="211"/>
      <c r="AA47" s="211"/>
      <c r="AB47" s="211"/>
      <c r="AC47" s="211"/>
      <c r="AD47" s="211"/>
      <c r="AE47" s="211"/>
      <c r="AF47" s="211"/>
      <c r="AG47" s="211" t="s">
        <v>111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0.399999999999999" outlineLevel="1" x14ac:dyDescent="0.25">
      <c r="A48" s="232">
        <v>10</v>
      </c>
      <c r="B48" s="233" t="s">
        <v>146</v>
      </c>
      <c r="C48" s="252" t="s">
        <v>147</v>
      </c>
      <c r="D48" s="234" t="s">
        <v>103</v>
      </c>
      <c r="E48" s="235">
        <v>2.1120000000000001</v>
      </c>
      <c r="F48" s="236"/>
      <c r="G48" s="237">
        <f>ROUND(E48*F48,2)</f>
        <v>0</v>
      </c>
      <c r="H48" s="236"/>
      <c r="I48" s="237">
        <f>ROUND(E48*H48,2)</f>
        <v>0</v>
      </c>
      <c r="J48" s="236"/>
      <c r="K48" s="237">
        <f>ROUND(E48*J48,2)</f>
        <v>0</v>
      </c>
      <c r="L48" s="237">
        <v>21</v>
      </c>
      <c r="M48" s="237">
        <f>G48*(1+L48/100)</f>
        <v>0</v>
      </c>
      <c r="N48" s="237">
        <v>0</v>
      </c>
      <c r="O48" s="237">
        <f>ROUND(E48*N48,2)</f>
        <v>0</v>
      </c>
      <c r="P48" s="237">
        <v>0</v>
      </c>
      <c r="Q48" s="237">
        <f>ROUND(E48*P48,2)</f>
        <v>0</v>
      </c>
      <c r="R48" s="237" t="s">
        <v>104</v>
      </c>
      <c r="S48" s="237" t="s">
        <v>105</v>
      </c>
      <c r="T48" s="238" t="s">
        <v>105</v>
      </c>
      <c r="U48" s="220">
        <v>1.1499999999999999</v>
      </c>
      <c r="V48" s="220">
        <f>ROUND(E48*U48,2)</f>
        <v>2.4300000000000002</v>
      </c>
      <c r="W48" s="220"/>
      <c r="X48" s="220" t="s">
        <v>106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107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8"/>
      <c r="B49" s="219"/>
      <c r="C49" s="253" t="s">
        <v>148</v>
      </c>
      <c r="D49" s="239"/>
      <c r="E49" s="239"/>
      <c r="F49" s="239"/>
      <c r="G49" s="239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109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8"/>
      <c r="B50" s="219"/>
      <c r="C50" s="254" t="s">
        <v>127</v>
      </c>
      <c r="D50" s="221"/>
      <c r="E50" s="222">
        <v>0.11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1"/>
      <c r="Z50" s="211"/>
      <c r="AA50" s="211"/>
      <c r="AB50" s="211"/>
      <c r="AC50" s="211"/>
      <c r="AD50" s="211"/>
      <c r="AE50" s="211"/>
      <c r="AF50" s="211"/>
      <c r="AG50" s="211" t="s">
        <v>111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8"/>
      <c r="B51" s="219"/>
      <c r="C51" s="254" t="s">
        <v>128</v>
      </c>
      <c r="D51" s="221"/>
      <c r="E51" s="222">
        <v>2.0019999999999998</v>
      </c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111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32">
        <v>11</v>
      </c>
      <c r="B52" s="233" t="s">
        <v>149</v>
      </c>
      <c r="C52" s="252" t="s">
        <v>150</v>
      </c>
      <c r="D52" s="234" t="s">
        <v>135</v>
      </c>
      <c r="E52" s="235">
        <v>45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7">
        <v>0</v>
      </c>
      <c r="O52" s="237">
        <f>ROUND(E52*N52,2)</f>
        <v>0</v>
      </c>
      <c r="P52" s="237">
        <v>0</v>
      </c>
      <c r="Q52" s="237">
        <f>ROUND(E52*P52,2)</f>
        <v>0</v>
      </c>
      <c r="R52" s="237" t="s">
        <v>151</v>
      </c>
      <c r="S52" s="237" t="s">
        <v>105</v>
      </c>
      <c r="T52" s="238" t="s">
        <v>105</v>
      </c>
      <c r="U52" s="220">
        <v>0.06</v>
      </c>
      <c r="V52" s="220">
        <f>ROUND(E52*U52,2)</f>
        <v>2.7</v>
      </c>
      <c r="W52" s="220"/>
      <c r="X52" s="220" t="s">
        <v>106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107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8"/>
      <c r="B53" s="219"/>
      <c r="C53" s="253" t="s">
        <v>152</v>
      </c>
      <c r="D53" s="239"/>
      <c r="E53" s="239"/>
      <c r="F53" s="239"/>
      <c r="G53" s="239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1"/>
      <c r="Z53" s="211"/>
      <c r="AA53" s="211"/>
      <c r="AB53" s="211"/>
      <c r="AC53" s="211"/>
      <c r="AD53" s="211"/>
      <c r="AE53" s="211"/>
      <c r="AF53" s="211"/>
      <c r="AG53" s="211" t="s">
        <v>109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8"/>
      <c r="B54" s="219"/>
      <c r="C54" s="254" t="s">
        <v>153</v>
      </c>
      <c r="D54" s="221"/>
      <c r="E54" s="222">
        <v>45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111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32">
        <v>12</v>
      </c>
      <c r="B55" s="233" t="s">
        <v>154</v>
      </c>
      <c r="C55" s="252" t="s">
        <v>155</v>
      </c>
      <c r="D55" s="234" t="s">
        <v>135</v>
      </c>
      <c r="E55" s="235">
        <v>45</v>
      </c>
      <c r="F55" s="236"/>
      <c r="G55" s="237">
        <f>ROUND(E55*F55,2)</f>
        <v>0</v>
      </c>
      <c r="H55" s="236"/>
      <c r="I55" s="237">
        <f>ROUND(E55*H55,2)</f>
        <v>0</v>
      </c>
      <c r="J55" s="236"/>
      <c r="K55" s="237">
        <f>ROUND(E55*J55,2)</f>
        <v>0</v>
      </c>
      <c r="L55" s="237">
        <v>21</v>
      </c>
      <c r="M55" s="237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7" t="s">
        <v>104</v>
      </c>
      <c r="S55" s="237" t="s">
        <v>105</v>
      </c>
      <c r="T55" s="238" t="s">
        <v>105</v>
      </c>
      <c r="U55" s="220">
        <v>0.13</v>
      </c>
      <c r="V55" s="220">
        <f>ROUND(E55*U55,2)</f>
        <v>5.85</v>
      </c>
      <c r="W55" s="220"/>
      <c r="X55" s="220" t="s">
        <v>106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107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8"/>
      <c r="B56" s="219"/>
      <c r="C56" s="253" t="s">
        <v>156</v>
      </c>
      <c r="D56" s="239"/>
      <c r="E56" s="239"/>
      <c r="F56" s="239"/>
      <c r="G56" s="239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1"/>
      <c r="Z56" s="211"/>
      <c r="AA56" s="211"/>
      <c r="AB56" s="211"/>
      <c r="AC56" s="211"/>
      <c r="AD56" s="211"/>
      <c r="AE56" s="211"/>
      <c r="AF56" s="211"/>
      <c r="AG56" s="211" t="s">
        <v>109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40" t="str">
        <f>C56</f>
        <v>s případným nutným přemístěním hromad nebo dočasných skládek na místo potřeby ze vzdálenosti do 30 m, v rovině nebo ve svahu do 1 : 5,</v>
      </c>
      <c r="BB56" s="211"/>
      <c r="BC56" s="211"/>
      <c r="BD56" s="211"/>
      <c r="BE56" s="211"/>
      <c r="BF56" s="211"/>
      <c r="BG56" s="211"/>
      <c r="BH56" s="211"/>
    </row>
    <row r="57" spans="1:60" ht="20.399999999999999" outlineLevel="1" x14ac:dyDescent="0.25">
      <c r="A57" s="232">
        <v>13</v>
      </c>
      <c r="B57" s="233" t="s">
        <v>157</v>
      </c>
      <c r="C57" s="252" t="s">
        <v>158</v>
      </c>
      <c r="D57" s="234" t="s">
        <v>135</v>
      </c>
      <c r="E57" s="235">
        <v>45</v>
      </c>
      <c r="F57" s="236"/>
      <c r="G57" s="237">
        <f>ROUND(E57*F57,2)</f>
        <v>0</v>
      </c>
      <c r="H57" s="236"/>
      <c r="I57" s="237">
        <f>ROUND(E57*H57,2)</f>
        <v>0</v>
      </c>
      <c r="J57" s="236"/>
      <c r="K57" s="237">
        <f>ROUND(E57*J57,2)</f>
        <v>0</v>
      </c>
      <c r="L57" s="237">
        <v>21</v>
      </c>
      <c r="M57" s="237">
        <f>G57*(1+L57/100)</f>
        <v>0</v>
      </c>
      <c r="N57" s="237">
        <v>0</v>
      </c>
      <c r="O57" s="237">
        <f>ROUND(E57*N57,2)</f>
        <v>0</v>
      </c>
      <c r="P57" s="237">
        <v>0</v>
      </c>
      <c r="Q57" s="237">
        <f>ROUND(E57*P57,2)</f>
        <v>0</v>
      </c>
      <c r="R57" s="237" t="s">
        <v>151</v>
      </c>
      <c r="S57" s="237" t="s">
        <v>105</v>
      </c>
      <c r="T57" s="238" t="s">
        <v>105</v>
      </c>
      <c r="U57" s="220">
        <v>0.09</v>
      </c>
      <c r="V57" s="220">
        <f>ROUND(E57*U57,2)</f>
        <v>4.05</v>
      </c>
      <c r="W57" s="220"/>
      <c r="X57" s="220" t="s">
        <v>106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107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8"/>
      <c r="B58" s="219"/>
      <c r="C58" s="253" t="s">
        <v>159</v>
      </c>
      <c r="D58" s="239"/>
      <c r="E58" s="239"/>
      <c r="F58" s="239"/>
      <c r="G58" s="239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109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41">
        <v>14</v>
      </c>
      <c r="B59" s="242" t="s">
        <v>160</v>
      </c>
      <c r="C59" s="256" t="s">
        <v>161</v>
      </c>
      <c r="D59" s="243" t="s">
        <v>135</v>
      </c>
      <c r="E59" s="244">
        <v>45</v>
      </c>
      <c r="F59" s="245"/>
      <c r="G59" s="246">
        <f>ROUND(E59*F59,2)</f>
        <v>0</v>
      </c>
      <c r="H59" s="245"/>
      <c r="I59" s="246">
        <f>ROUND(E59*H59,2)</f>
        <v>0</v>
      </c>
      <c r="J59" s="245"/>
      <c r="K59" s="246">
        <f>ROUND(E59*J59,2)</f>
        <v>0</v>
      </c>
      <c r="L59" s="246">
        <v>21</v>
      </c>
      <c r="M59" s="246">
        <f>G59*(1+L59/100)</f>
        <v>0</v>
      </c>
      <c r="N59" s="246">
        <v>0</v>
      </c>
      <c r="O59" s="246">
        <f>ROUND(E59*N59,2)</f>
        <v>0</v>
      </c>
      <c r="P59" s="246">
        <v>0</v>
      </c>
      <c r="Q59" s="246">
        <f>ROUND(E59*P59,2)</f>
        <v>0</v>
      </c>
      <c r="R59" s="246" t="s">
        <v>151</v>
      </c>
      <c r="S59" s="246" t="s">
        <v>105</v>
      </c>
      <c r="T59" s="247" t="s">
        <v>105</v>
      </c>
      <c r="U59" s="220">
        <v>1E-3</v>
      </c>
      <c r="V59" s="220">
        <f>ROUND(E59*U59,2)</f>
        <v>0.05</v>
      </c>
      <c r="W59" s="220"/>
      <c r="X59" s="220" t="s">
        <v>106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107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41">
        <v>15</v>
      </c>
      <c r="B60" s="242" t="s">
        <v>162</v>
      </c>
      <c r="C60" s="256" t="s">
        <v>163</v>
      </c>
      <c r="D60" s="243" t="s">
        <v>135</v>
      </c>
      <c r="E60" s="244">
        <v>45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6">
        <v>0</v>
      </c>
      <c r="O60" s="246">
        <f>ROUND(E60*N60,2)</f>
        <v>0</v>
      </c>
      <c r="P60" s="246">
        <v>0</v>
      </c>
      <c r="Q60" s="246">
        <f>ROUND(E60*P60,2)</f>
        <v>0</v>
      </c>
      <c r="R60" s="246" t="s">
        <v>151</v>
      </c>
      <c r="S60" s="246" t="s">
        <v>105</v>
      </c>
      <c r="T60" s="247" t="s">
        <v>105</v>
      </c>
      <c r="U60" s="220">
        <v>1E-3</v>
      </c>
      <c r="V60" s="220">
        <f>ROUND(E60*U60,2)</f>
        <v>0.05</v>
      </c>
      <c r="W60" s="220"/>
      <c r="X60" s="220" t="s">
        <v>106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107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32">
        <v>16</v>
      </c>
      <c r="B61" s="233" t="s">
        <v>164</v>
      </c>
      <c r="C61" s="252" t="s">
        <v>165</v>
      </c>
      <c r="D61" s="234" t="s">
        <v>135</v>
      </c>
      <c r="E61" s="235">
        <v>90</v>
      </c>
      <c r="F61" s="236"/>
      <c r="G61" s="237">
        <f>ROUND(E61*F61,2)</f>
        <v>0</v>
      </c>
      <c r="H61" s="236"/>
      <c r="I61" s="237">
        <f>ROUND(E61*H61,2)</f>
        <v>0</v>
      </c>
      <c r="J61" s="236"/>
      <c r="K61" s="237">
        <f>ROUND(E61*J61,2)</f>
        <v>0</v>
      </c>
      <c r="L61" s="237">
        <v>21</v>
      </c>
      <c r="M61" s="237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7" t="s">
        <v>151</v>
      </c>
      <c r="S61" s="237" t="s">
        <v>105</v>
      </c>
      <c r="T61" s="238" t="s">
        <v>105</v>
      </c>
      <c r="U61" s="220">
        <v>1.4999999999999999E-2</v>
      </c>
      <c r="V61" s="220">
        <f>ROUND(E61*U61,2)</f>
        <v>1.35</v>
      </c>
      <c r="W61" s="220"/>
      <c r="X61" s="220" t="s">
        <v>106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107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8"/>
      <c r="B62" s="219"/>
      <c r="C62" s="254" t="s">
        <v>166</v>
      </c>
      <c r="D62" s="221"/>
      <c r="E62" s="222">
        <v>90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111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32">
        <v>17</v>
      </c>
      <c r="B63" s="233" t="s">
        <v>167</v>
      </c>
      <c r="C63" s="252" t="s">
        <v>168</v>
      </c>
      <c r="D63" s="234" t="s">
        <v>135</v>
      </c>
      <c r="E63" s="235">
        <v>90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7" t="s">
        <v>151</v>
      </c>
      <c r="S63" s="237" t="s">
        <v>105</v>
      </c>
      <c r="T63" s="238" t="s">
        <v>105</v>
      </c>
      <c r="U63" s="220">
        <v>1E-3</v>
      </c>
      <c r="V63" s="220">
        <f>ROUND(E63*U63,2)</f>
        <v>0.09</v>
      </c>
      <c r="W63" s="220"/>
      <c r="X63" s="220" t="s">
        <v>106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107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8"/>
      <c r="B64" s="219"/>
      <c r="C64" s="254" t="s">
        <v>166</v>
      </c>
      <c r="D64" s="221"/>
      <c r="E64" s="222">
        <v>90</v>
      </c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111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32">
        <v>18</v>
      </c>
      <c r="B65" s="233" t="s">
        <v>169</v>
      </c>
      <c r="C65" s="252" t="s">
        <v>170</v>
      </c>
      <c r="D65" s="234" t="s">
        <v>140</v>
      </c>
      <c r="E65" s="235">
        <v>2.2499999999999998E-3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21</v>
      </c>
      <c r="M65" s="237">
        <f>G65*(1+L65/100)</f>
        <v>0</v>
      </c>
      <c r="N65" s="237">
        <v>0</v>
      </c>
      <c r="O65" s="237">
        <f>ROUND(E65*N65,2)</f>
        <v>0</v>
      </c>
      <c r="P65" s="237">
        <v>0</v>
      </c>
      <c r="Q65" s="237">
        <f>ROUND(E65*P65,2)</f>
        <v>0</v>
      </c>
      <c r="R65" s="237" t="s">
        <v>151</v>
      </c>
      <c r="S65" s="237" t="s">
        <v>105</v>
      </c>
      <c r="T65" s="238" t="s">
        <v>105</v>
      </c>
      <c r="U65" s="220">
        <v>21.428999999999998</v>
      </c>
      <c r="V65" s="220">
        <f>ROUND(E65*U65,2)</f>
        <v>0.05</v>
      </c>
      <c r="W65" s="220"/>
      <c r="X65" s="220" t="s">
        <v>106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107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8"/>
      <c r="B66" s="219"/>
      <c r="C66" s="253" t="s">
        <v>171</v>
      </c>
      <c r="D66" s="239"/>
      <c r="E66" s="239"/>
      <c r="F66" s="239"/>
      <c r="G66" s="239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1"/>
      <c r="Z66" s="211"/>
      <c r="AA66" s="211"/>
      <c r="AB66" s="211"/>
      <c r="AC66" s="211"/>
      <c r="AD66" s="211"/>
      <c r="AE66" s="211"/>
      <c r="AF66" s="211"/>
      <c r="AG66" s="211" t="s">
        <v>109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8"/>
      <c r="B67" s="219"/>
      <c r="C67" s="254" t="s">
        <v>172</v>
      </c>
      <c r="D67" s="221"/>
      <c r="E67" s="222">
        <v>2.2499999999999998E-3</v>
      </c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1"/>
      <c r="Z67" s="211"/>
      <c r="AA67" s="211"/>
      <c r="AB67" s="211"/>
      <c r="AC67" s="211"/>
      <c r="AD67" s="211"/>
      <c r="AE67" s="211"/>
      <c r="AF67" s="211"/>
      <c r="AG67" s="211" t="s">
        <v>111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32">
        <v>19</v>
      </c>
      <c r="B68" s="233" t="s">
        <v>173</v>
      </c>
      <c r="C68" s="252" t="s">
        <v>174</v>
      </c>
      <c r="D68" s="234" t="s">
        <v>175</v>
      </c>
      <c r="E68" s="235">
        <v>1.575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21</v>
      </c>
      <c r="M68" s="237">
        <f>G68*(1+L68/100)</f>
        <v>0</v>
      </c>
      <c r="N68" s="237">
        <v>1E-3</v>
      </c>
      <c r="O68" s="237">
        <f>ROUND(E68*N68,2)</f>
        <v>0</v>
      </c>
      <c r="P68" s="237">
        <v>0</v>
      </c>
      <c r="Q68" s="237">
        <f>ROUND(E68*P68,2)</f>
        <v>0</v>
      </c>
      <c r="R68" s="237" t="s">
        <v>176</v>
      </c>
      <c r="S68" s="237" t="s">
        <v>105</v>
      </c>
      <c r="T68" s="238" t="s">
        <v>105</v>
      </c>
      <c r="U68" s="220">
        <v>0</v>
      </c>
      <c r="V68" s="220">
        <f>ROUND(E68*U68,2)</f>
        <v>0</v>
      </c>
      <c r="W68" s="220"/>
      <c r="X68" s="220" t="s">
        <v>177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178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8"/>
      <c r="B69" s="219"/>
      <c r="C69" s="254" t="s">
        <v>179</v>
      </c>
      <c r="D69" s="221"/>
      <c r="E69" s="222">
        <v>1.575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111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41">
        <v>20</v>
      </c>
      <c r="B70" s="242" t="s">
        <v>180</v>
      </c>
      <c r="C70" s="256" t="s">
        <v>181</v>
      </c>
      <c r="D70" s="243" t="s">
        <v>182</v>
      </c>
      <c r="E70" s="244">
        <v>3</v>
      </c>
      <c r="F70" s="245"/>
      <c r="G70" s="246">
        <f>ROUND(E70*F70,2)</f>
        <v>0</v>
      </c>
      <c r="H70" s="245"/>
      <c r="I70" s="246">
        <f>ROUND(E70*H70,2)</f>
        <v>0</v>
      </c>
      <c r="J70" s="245"/>
      <c r="K70" s="246">
        <f>ROUND(E70*J70,2)</f>
        <v>0</v>
      </c>
      <c r="L70" s="246">
        <v>21</v>
      </c>
      <c r="M70" s="246">
        <f>G70*(1+L70/100)</f>
        <v>0</v>
      </c>
      <c r="N70" s="246">
        <v>1E-3</v>
      </c>
      <c r="O70" s="246">
        <f>ROUND(E70*N70,2)</f>
        <v>0</v>
      </c>
      <c r="P70" s="246">
        <v>0</v>
      </c>
      <c r="Q70" s="246">
        <f>ROUND(E70*P70,2)</f>
        <v>0</v>
      </c>
      <c r="R70" s="246" t="s">
        <v>176</v>
      </c>
      <c r="S70" s="246" t="s">
        <v>105</v>
      </c>
      <c r="T70" s="247" t="s">
        <v>105</v>
      </c>
      <c r="U70" s="220">
        <v>0</v>
      </c>
      <c r="V70" s="220">
        <f>ROUND(E70*U70,2)</f>
        <v>0</v>
      </c>
      <c r="W70" s="220"/>
      <c r="X70" s="220" t="s">
        <v>177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178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41">
        <v>21</v>
      </c>
      <c r="B71" s="242" t="s">
        <v>183</v>
      </c>
      <c r="C71" s="256" t="s">
        <v>184</v>
      </c>
      <c r="D71" s="243" t="s">
        <v>135</v>
      </c>
      <c r="E71" s="244">
        <v>100</v>
      </c>
      <c r="F71" s="245"/>
      <c r="G71" s="246">
        <f>ROUND(E71*F71,2)</f>
        <v>0</v>
      </c>
      <c r="H71" s="245"/>
      <c r="I71" s="246">
        <f>ROUND(E71*H71,2)</f>
        <v>0</v>
      </c>
      <c r="J71" s="245"/>
      <c r="K71" s="246">
        <f>ROUND(E71*J71,2)</f>
        <v>0</v>
      </c>
      <c r="L71" s="246">
        <v>21</v>
      </c>
      <c r="M71" s="246">
        <f>G71*(1+L71/100)</f>
        <v>0</v>
      </c>
      <c r="N71" s="246">
        <v>0</v>
      </c>
      <c r="O71" s="246">
        <f>ROUND(E71*N71,2)</f>
        <v>0</v>
      </c>
      <c r="P71" s="246">
        <v>0</v>
      </c>
      <c r="Q71" s="246">
        <f>ROUND(E71*P71,2)</f>
        <v>0</v>
      </c>
      <c r="R71" s="246"/>
      <c r="S71" s="246" t="s">
        <v>185</v>
      </c>
      <c r="T71" s="247" t="s">
        <v>186</v>
      </c>
      <c r="U71" s="220">
        <v>0</v>
      </c>
      <c r="V71" s="220">
        <f>ROUND(E71*U71,2)</f>
        <v>0</v>
      </c>
      <c r="W71" s="220"/>
      <c r="X71" s="220" t="s">
        <v>177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178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5">
      <c r="A72" s="226" t="s">
        <v>99</v>
      </c>
      <c r="B72" s="227" t="s">
        <v>57</v>
      </c>
      <c r="C72" s="251" t="s">
        <v>58</v>
      </c>
      <c r="D72" s="228"/>
      <c r="E72" s="229"/>
      <c r="F72" s="230"/>
      <c r="G72" s="230">
        <f>SUMIF(AG73:AG94,"&lt;&gt;NOR",G73:G94)</f>
        <v>0</v>
      </c>
      <c r="H72" s="230"/>
      <c r="I72" s="230">
        <f>SUM(I73:I94)</f>
        <v>0</v>
      </c>
      <c r="J72" s="230"/>
      <c r="K72" s="230">
        <f>SUM(K73:K94)</f>
        <v>0</v>
      </c>
      <c r="L72" s="230"/>
      <c r="M72" s="230">
        <f>SUM(M73:M94)</f>
        <v>0</v>
      </c>
      <c r="N72" s="230"/>
      <c r="O72" s="230">
        <f>SUM(O73:O94)</f>
        <v>23.959999999999997</v>
      </c>
      <c r="P72" s="230"/>
      <c r="Q72" s="230">
        <f>SUM(Q73:Q94)</f>
        <v>0</v>
      </c>
      <c r="R72" s="230"/>
      <c r="S72" s="230"/>
      <c r="T72" s="231"/>
      <c r="U72" s="225"/>
      <c r="V72" s="225">
        <f>SUM(V73:V94)</f>
        <v>38.620000000000005</v>
      </c>
      <c r="W72" s="225"/>
      <c r="X72" s="225"/>
      <c r="AG72" t="s">
        <v>100</v>
      </c>
    </row>
    <row r="73" spans="1:60" outlineLevel="1" x14ac:dyDescent="0.25">
      <c r="A73" s="232">
        <v>22</v>
      </c>
      <c r="B73" s="233" t="s">
        <v>187</v>
      </c>
      <c r="C73" s="252" t="s">
        <v>188</v>
      </c>
      <c r="D73" s="234" t="s">
        <v>103</v>
      </c>
      <c r="E73" s="235">
        <v>8.2487999999999992</v>
      </c>
      <c r="F73" s="236"/>
      <c r="G73" s="237">
        <f>ROUND(E73*F73,2)</f>
        <v>0</v>
      </c>
      <c r="H73" s="236"/>
      <c r="I73" s="237">
        <f>ROUND(E73*H73,2)</f>
        <v>0</v>
      </c>
      <c r="J73" s="236"/>
      <c r="K73" s="237">
        <f>ROUND(E73*J73,2)</f>
        <v>0</v>
      </c>
      <c r="L73" s="237">
        <v>21</v>
      </c>
      <c r="M73" s="237">
        <f>G73*(1+L73/100)</f>
        <v>0</v>
      </c>
      <c r="N73" s="237">
        <v>2.5249999999999999</v>
      </c>
      <c r="O73" s="237">
        <f>ROUND(E73*N73,2)</f>
        <v>20.83</v>
      </c>
      <c r="P73" s="237">
        <v>0</v>
      </c>
      <c r="Q73" s="237">
        <f>ROUND(E73*P73,2)</f>
        <v>0</v>
      </c>
      <c r="R73" s="237" t="s">
        <v>189</v>
      </c>
      <c r="S73" s="237" t="s">
        <v>105</v>
      </c>
      <c r="T73" s="238" t="s">
        <v>105</v>
      </c>
      <c r="U73" s="220">
        <v>0.47699999999999998</v>
      </c>
      <c r="V73" s="220">
        <f>ROUND(E73*U73,2)</f>
        <v>3.93</v>
      </c>
      <c r="W73" s="220"/>
      <c r="X73" s="220" t="s">
        <v>106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107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8"/>
      <c r="B74" s="219"/>
      <c r="C74" s="254" t="s">
        <v>190</v>
      </c>
      <c r="D74" s="221"/>
      <c r="E74" s="222">
        <v>5.5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111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8"/>
      <c r="B75" s="219"/>
      <c r="C75" s="254" t="s">
        <v>191</v>
      </c>
      <c r="D75" s="221"/>
      <c r="E75" s="222">
        <v>1.6</v>
      </c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1"/>
      <c r="Z75" s="211"/>
      <c r="AA75" s="211"/>
      <c r="AB75" s="211"/>
      <c r="AC75" s="211"/>
      <c r="AD75" s="211"/>
      <c r="AE75" s="211"/>
      <c r="AF75" s="211"/>
      <c r="AG75" s="211" t="s">
        <v>111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8"/>
      <c r="B76" s="219"/>
      <c r="C76" s="254" t="s">
        <v>192</v>
      </c>
      <c r="D76" s="221"/>
      <c r="E76" s="222">
        <v>0.18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1"/>
      <c r="Z76" s="211"/>
      <c r="AA76" s="211"/>
      <c r="AB76" s="211"/>
      <c r="AC76" s="211"/>
      <c r="AD76" s="211"/>
      <c r="AE76" s="211"/>
      <c r="AF76" s="211"/>
      <c r="AG76" s="211" t="s">
        <v>111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8"/>
      <c r="B77" s="219"/>
      <c r="C77" s="254" t="s">
        <v>193</v>
      </c>
      <c r="D77" s="221"/>
      <c r="E77" s="222">
        <v>0.57599999999999996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1"/>
      <c r="Z77" s="211"/>
      <c r="AA77" s="211"/>
      <c r="AB77" s="211"/>
      <c r="AC77" s="211"/>
      <c r="AD77" s="211"/>
      <c r="AE77" s="211"/>
      <c r="AF77" s="211"/>
      <c r="AG77" s="211" t="s">
        <v>111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8"/>
      <c r="B78" s="219"/>
      <c r="C78" s="255" t="s">
        <v>115</v>
      </c>
      <c r="D78" s="223"/>
      <c r="E78" s="224">
        <v>7.8559999999999999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111</v>
      </c>
      <c r="AH78" s="211">
        <v>1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8"/>
      <c r="B79" s="219"/>
      <c r="C79" s="254" t="s">
        <v>194</v>
      </c>
      <c r="D79" s="221"/>
      <c r="E79" s="222">
        <v>0.39279999999999998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111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32">
        <v>23</v>
      </c>
      <c r="B80" s="233" t="s">
        <v>195</v>
      </c>
      <c r="C80" s="252" t="s">
        <v>196</v>
      </c>
      <c r="D80" s="234" t="s">
        <v>135</v>
      </c>
      <c r="E80" s="235">
        <v>23.716000000000001</v>
      </c>
      <c r="F80" s="236"/>
      <c r="G80" s="237">
        <f>ROUND(E80*F80,2)</f>
        <v>0</v>
      </c>
      <c r="H80" s="236"/>
      <c r="I80" s="237">
        <f>ROUND(E80*H80,2)</f>
        <v>0</v>
      </c>
      <c r="J80" s="236"/>
      <c r="K80" s="237">
        <f>ROUND(E80*J80,2)</f>
        <v>0</v>
      </c>
      <c r="L80" s="237">
        <v>21</v>
      </c>
      <c r="M80" s="237">
        <f>G80*(1+L80/100)</f>
        <v>0</v>
      </c>
      <c r="N80" s="237">
        <v>3.9199999999999999E-2</v>
      </c>
      <c r="O80" s="237">
        <f>ROUND(E80*N80,2)</f>
        <v>0.93</v>
      </c>
      <c r="P80" s="237">
        <v>0</v>
      </c>
      <c r="Q80" s="237">
        <f>ROUND(E80*P80,2)</f>
        <v>0</v>
      </c>
      <c r="R80" s="237" t="s">
        <v>189</v>
      </c>
      <c r="S80" s="237" t="s">
        <v>105</v>
      </c>
      <c r="T80" s="238" t="s">
        <v>105</v>
      </c>
      <c r="U80" s="220">
        <v>1.05</v>
      </c>
      <c r="V80" s="220">
        <f>ROUND(E80*U80,2)</f>
        <v>24.9</v>
      </c>
      <c r="W80" s="220"/>
      <c r="X80" s="220" t="s">
        <v>106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107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1" outlineLevel="1" x14ac:dyDescent="0.25">
      <c r="A81" s="218"/>
      <c r="B81" s="219"/>
      <c r="C81" s="253" t="s">
        <v>197</v>
      </c>
      <c r="D81" s="239"/>
      <c r="E81" s="239"/>
      <c r="F81" s="239"/>
      <c r="G81" s="239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109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40" t="str">
        <f>C81</f>
        <v>bednění svislé nebo šikmé (odkloněné), půdorysně přímé nebo zalomené, stěn základových patek ve volných nebo zapažených jámách, rýhách, šachtách, včetně případných vzpěr,</v>
      </c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8"/>
      <c r="B82" s="219"/>
      <c r="C82" s="254" t="s">
        <v>198</v>
      </c>
      <c r="D82" s="221"/>
      <c r="E82" s="222">
        <v>23.716000000000001</v>
      </c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11"/>
      <c r="Z82" s="211"/>
      <c r="AA82" s="211"/>
      <c r="AB82" s="211"/>
      <c r="AC82" s="211"/>
      <c r="AD82" s="211"/>
      <c r="AE82" s="211"/>
      <c r="AF82" s="211"/>
      <c r="AG82" s="211" t="s">
        <v>111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32">
        <v>24</v>
      </c>
      <c r="B83" s="233" t="s">
        <v>199</v>
      </c>
      <c r="C83" s="252" t="s">
        <v>200</v>
      </c>
      <c r="D83" s="234" t="s">
        <v>135</v>
      </c>
      <c r="E83" s="235">
        <v>23.716000000000001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21</v>
      </c>
      <c r="M83" s="237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7" t="s">
        <v>189</v>
      </c>
      <c r="S83" s="237" t="s">
        <v>105</v>
      </c>
      <c r="T83" s="238" t="s">
        <v>105</v>
      </c>
      <c r="U83" s="220">
        <v>0.32</v>
      </c>
      <c r="V83" s="220">
        <f>ROUND(E83*U83,2)</f>
        <v>7.59</v>
      </c>
      <c r="W83" s="220"/>
      <c r="X83" s="220" t="s">
        <v>106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107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1" outlineLevel="1" x14ac:dyDescent="0.25">
      <c r="A84" s="218"/>
      <c r="B84" s="219"/>
      <c r="C84" s="253" t="s">
        <v>197</v>
      </c>
      <c r="D84" s="239"/>
      <c r="E84" s="239"/>
      <c r="F84" s="239"/>
      <c r="G84" s="239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11"/>
      <c r="Z84" s="211"/>
      <c r="AA84" s="211"/>
      <c r="AB84" s="211"/>
      <c r="AC84" s="211"/>
      <c r="AD84" s="211"/>
      <c r="AE84" s="211"/>
      <c r="AF84" s="211"/>
      <c r="AG84" s="211" t="s">
        <v>109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40" t="str">
        <f>C84</f>
        <v>bednění svislé nebo šikmé (odkloněné), půdorysně přímé nebo zalomené, stěn základových patek ve volných nebo zapažených jámách, rýhách, šachtách, včetně případných vzpěr,</v>
      </c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8"/>
      <c r="B85" s="219"/>
      <c r="C85" s="257" t="s">
        <v>201</v>
      </c>
      <c r="D85" s="248"/>
      <c r="E85" s="248"/>
      <c r="F85" s="248"/>
      <c r="G85" s="248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11"/>
      <c r="Z85" s="211"/>
      <c r="AA85" s="211"/>
      <c r="AB85" s="211"/>
      <c r="AC85" s="211"/>
      <c r="AD85" s="211"/>
      <c r="AE85" s="211"/>
      <c r="AF85" s="211"/>
      <c r="AG85" s="211" t="s">
        <v>202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8"/>
      <c r="B86" s="219"/>
      <c r="C86" s="254" t="s">
        <v>203</v>
      </c>
      <c r="D86" s="221"/>
      <c r="E86" s="222">
        <v>23.716000000000001</v>
      </c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1"/>
      <c r="Z86" s="211"/>
      <c r="AA86" s="211"/>
      <c r="AB86" s="211"/>
      <c r="AC86" s="211"/>
      <c r="AD86" s="211"/>
      <c r="AE86" s="211"/>
      <c r="AF86" s="211"/>
      <c r="AG86" s="211" t="s">
        <v>111</v>
      </c>
      <c r="AH86" s="211">
        <v>5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0.399999999999999" outlineLevel="1" x14ac:dyDescent="0.25">
      <c r="A87" s="232">
        <v>25</v>
      </c>
      <c r="B87" s="233" t="s">
        <v>204</v>
      </c>
      <c r="C87" s="252" t="s">
        <v>205</v>
      </c>
      <c r="D87" s="234" t="s">
        <v>103</v>
      </c>
      <c r="E87" s="235">
        <v>1.2</v>
      </c>
      <c r="F87" s="236"/>
      <c r="G87" s="237">
        <f>ROUND(E87*F87,2)</f>
        <v>0</v>
      </c>
      <c r="H87" s="236"/>
      <c r="I87" s="237">
        <f>ROUND(E87*H87,2)</f>
        <v>0</v>
      </c>
      <c r="J87" s="236"/>
      <c r="K87" s="237">
        <f>ROUND(E87*J87,2)</f>
        <v>0</v>
      </c>
      <c r="L87" s="237">
        <v>21</v>
      </c>
      <c r="M87" s="237">
        <f>G87*(1+L87/100)</f>
        <v>0</v>
      </c>
      <c r="N87" s="237">
        <v>1.837</v>
      </c>
      <c r="O87" s="237">
        <f>ROUND(E87*N87,2)</f>
        <v>2.2000000000000002</v>
      </c>
      <c r="P87" s="237">
        <v>0</v>
      </c>
      <c r="Q87" s="237">
        <f>ROUND(E87*P87,2)</f>
        <v>0</v>
      </c>
      <c r="R87" s="237" t="s">
        <v>189</v>
      </c>
      <c r="S87" s="237" t="s">
        <v>105</v>
      </c>
      <c r="T87" s="238" t="s">
        <v>105</v>
      </c>
      <c r="U87" s="220">
        <v>1.8360000000000001</v>
      </c>
      <c r="V87" s="220">
        <f>ROUND(E87*U87,2)</f>
        <v>2.2000000000000002</v>
      </c>
      <c r="W87" s="220"/>
      <c r="X87" s="220" t="s">
        <v>106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107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8"/>
      <c r="B88" s="219"/>
      <c r="C88" s="253" t="s">
        <v>206</v>
      </c>
      <c r="D88" s="239"/>
      <c r="E88" s="239"/>
      <c r="F88" s="239"/>
      <c r="G88" s="239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109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40" t="str">
        <f>C88</f>
        <v>pod mazaniny a dlažby, popř. na plochých střechách, vodorovný nebo ve spádu, s udusáním a urovnáním povrchu,</v>
      </c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8"/>
      <c r="B89" s="219"/>
      <c r="C89" s="254" t="s">
        <v>207</v>
      </c>
      <c r="D89" s="221"/>
      <c r="E89" s="222">
        <v>0.82499999999999996</v>
      </c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1"/>
      <c r="Z89" s="211"/>
      <c r="AA89" s="211"/>
      <c r="AB89" s="211"/>
      <c r="AC89" s="211"/>
      <c r="AD89" s="211"/>
      <c r="AE89" s="211"/>
      <c r="AF89" s="211"/>
      <c r="AG89" s="211" t="s">
        <v>111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8"/>
      <c r="B90" s="219"/>
      <c r="C90" s="254" t="s">
        <v>208</v>
      </c>
      <c r="D90" s="221"/>
      <c r="E90" s="222">
        <v>0.24</v>
      </c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1"/>
      <c r="Z90" s="211"/>
      <c r="AA90" s="211"/>
      <c r="AB90" s="211"/>
      <c r="AC90" s="211"/>
      <c r="AD90" s="211"/>
      <c r="AE90" s="211"/>
      <c r="AF90" s="211"/>
      <c r="AG90" s="211" t="s">
        <v>111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8"/>
      <c r="B91" s="219"/>
      <c r="C91" s="254" t="s">
        <v>209</v>
      </c>
      <c r="D91" s="221"/>
      <c r="E91" s="222">
        <v>2.7E-2</v>
      </c>
      <c r="F91" s="220"/>
      <c r="G91" s="22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11"/>
      <c r="Z91" s="211"/>
      <c r="AA91" s="211"/>
      <c r="AB91" s="211"/>
      <c r="AC91" s="211"/>
      <c r="AD91" s="211"/>
      <c r="AE91" s="211"/>
      <c r="AF91" s="211"/>
      <c r="AG91" s="211" t="s">
        <v>111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8"/>
      <c r="B92" s="219"/>
      <c r="C92" s="254" t="s">
        <v>210</v>
      </c>
      <c r="D92" s="221"/>
      <c r="E92" s="222">
        <v>0.108</v>
      </c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1"/>
      <c r="Z92" s="211"/>
      <c r="AA92" s="211"/>
      <c r="AB92" s="211"/>
      <c r="AC92" s="211"/>
      <c r="AD92" s="211"/>
      <c r="AE92" s="211"/>
      <c r="AF92" s="211"/>
      <c r="AG92" s="211" t="s">
        <v>111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8"/>
      <c r="B93" s="219"/>
      <c r="C93" s="255" t="s">
        <v>115</v>
      </c>
      <c r="D93" s="223"/>
      <c r="E93" s="224">
        <v>1.2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111</v>
      </c>
      <c r="AH93" s="211">
        <v>1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41">
        <v>26</v>
      </c>
      <c r="B94" s="242" t="s">
        <v>211</v>
      </c>
      <c r="C94" s="256" t="s">
        <v>212</v>
      </c>
      <c r="D94" s="243" t="s">
        <v>213</v>
      </c>
      <c r="E94" s="244">
        <v>2</v>
      </c>
      <c r="F94" s="245"/>
      <c r="G94" s="246">
        <f>ROUND(E94*F94,2)</f>
        <v>0</v>
      </c>
      <c r="H94" s="245"/>
      <c r="I94" s="246">
        <f>ROUND(E94*H94,2)</f>
        <v>0</v>
      </c>
      <c r="J94" s="245"/>
      <c r="K94" s="246">
        <f>ROUND(E94*J94,2)</f>
        <v>0</v>
      </c>
      <c r="L94" s="246">
        <v>21</v>
      </c>
      <c r="M94" s="246">
        <f>G94*(1+L94/100)</f>
        <v>0</v>
      </c>
      <c r="N94" s="246">
        <v>0</v>
      </c>
      <c r="O94" s="246">
        <f>ROUND(E94*N94,2)</f>
        <v>0</v>
      </c>
      <c r="P94" s="246">
        <v>0</v>
      </c>
      <c r="Q94" s="246">
        <f>ROUND(E94*P94,2)</f>
        <v>0</v>
      </c>
      <c r="R94" s="246"/>
      <c r="S94" s="246" t="s">
        <v>185</v>
      </c>
      <c r="T94" s="247" t="s">
        <v>186</v>
      </c>
      <c r="U94" s="220">
        <v>0</v>
      </c>
      <c r="V94" s="220">
        <f>ROUND(E94*U94,2)</f>
        <v>0</v>
      </c>
      <c r="W94" s="220"/>
      <c r="X94" s="220" t="s">
        <v>106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107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x14ac:dyDescent="0.25">
      <c r="A95" s="226" t="s">
        <v>99</v>
      </c>
      <c r="B95" s="227" t="s">
        <v>59</v>
      </c>
      <c r="C95" s="251" t="s">
        <v>60</v>
      </c>
      <c r="D95" s="228"/>
      <c r="E95" s="229"/>
      <c r="F95" s="230"/>
      <c r="G95" s="230">
        <f>SUMIF(AG96:AG107,"&lt;&gt;NOR",G96:G107)</f>
        <v>0</v>
      </c>
      <c r="H95" s="230"/>
      <c r="I95" s="230">
        <f>SUM(I96:I107)</f>
        <v>0</v>
      </c>
      <c r="J95" s="230"/>
      <c r="K95" s="230">
        <f>SUM(K96:K107)</f>
        <v>0</v>
      </c>
      <c r="L95" s="230"/>
      <c r="M95" s="230">
        <f>SUM(M96:M107)</f>
        <v>0</v>
      </c>
      <c r="N95" s="230"/>
      <c r="O95" s="230">
        <f>SUM(O96:O107)</f>
        <v>86.110000000000014</v>
      </c>
      <c r="P95" s="230"/>
      <c r="Q95" s="230">
        <f>SUM(Q96:Q107)</f>
        <v>0</v>
      </c>
      <c r="R95" s="230"/>
      <c r="S95" s="230"/>
      <c r="T95" s="231"/>
      <c r="U95" s="225"/>
      <c r="V95" s="225">
        <f>SUM(V96:V107)</f>
        <v>134.13999999999999</v>
      </c>
      <c r="W95" s="225"/>
      <c r="X95" s="225"/>
      <c r="AG95" t="s">
        <v>100</v>
      </c>
    </row>
    <row r="96" spans="1:60" ht="20.399999999999999" outlineLevel="1" x14ac:dyDescent="0.25">
      <c r="A96" s="232">
        <v>27</v>
      </c>
      <c r="B96" s="233" t="s">
        <v>214</v>
      </c>
      <c r="C96" s="252" t="s">
        <v>215</v>
      </c>
      <c r="D96" s="234" t="s">
        <v>135</v>
      </c>
      <c r="E96" s="235">
        <v>42.6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21</v>
      </c>
      <c r="M96" s="237">
        <f>G96*(1+L96/100)</f>
        <v>0</v>
      </c>
      <c r="N96" s="237">
        <v>0.3276</v>
      </c>
      <c r="O96" s="237">
        <f>ROUND(E96*N96,2)</f>
        <v>13.96</v>
      </c>
      <c r="P96" s="237">
        <v>0</v>
      </c>
      <c r="Q96" s="237">
        <f>ROUND(E96*P96,2)</f>
        <v>0</v>
      </c>
      <c r="R96" s="237" t="s">
        <v>216</v>
      </c>
      <c r="S96" s="237" t="s">
        <v>105</v>
      </c>
      <c r="T96" s="238" t="s">
        <v>105</v>
      </c>
      <c r="U96" s="220">
        <v>2.5999999999999999E-2</v>
      </c>
      <c r="V96" s="220">
        <f>ROUND(E96*U96,2)</f>
        <v>1.1100000000000001</v>
      </c>
      <c r="W96" s="220"/>
      <c r="X96" s="220" t="s">
        <v>106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107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8"/>
      <c r="B97" s="219"/>
      <c r="C97" s="254" t="s">
        <v>217</v>
      </c>
      <c r="D97" s="221"/>
      <c r="E97" s="222">
        <v>42.6</v>
      </c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1"/>
      <c r="Z97" s="211"/>
      <c r="AA97" s="211"/>
      <c r="AB97" s="211"/>
      <c r="AC97" s="211"/>
      <c r="AD97" s="211"/>
      <c r="AE97" s="211"/>
      <c r="AF97" s="211"/>
      <c r="AG97" s="211" t="s">
        <v>111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0.399999999999999" outlineLevel="1" x14ac:dyDescent="0.25">
      <c r="A98" s="232">
        <v>28</v>
      </c>
      <c r="B98" s="233" t="s">
        <v>218</v>
      </c>
      <c r="C98" s="252" t="s">
        <v>219</v>
      </c>
      <c r="D98" s="234" t="s">
        <v>135</v>
      </c>
      <c r="E98" s="235">
        <v>42.6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21</v>
      </c>
      <c r="M98" s="237">
        <f>G98*(1+L98/100)</f>
        <v>0</v>
      </c>
      <c r="N98" s="237">
        <v>0.4536</v>
      </c>
      <c r="O98" s="237">
        <f>ROUND(E98*N98,2)</f>
        <v>19.32</v>
      </c>
      <c r="P98" s="237">
        <v>0</v>
      </c>
      <c r="Q98" s="237">
        <f>ROUND(E98*P98,2)</f>
        <v>0</v>
      </c>
      <c r="R98" s="237" t="s">
        <v>216</v>
      </c>
      <c r="S98" s="237" t="s">
        <v>105</v>
      </c>
      <c r="T98" s="238" t="s">
        <v>105</v>
      </c>
      <c r="U98" s="220">
        <v>2.5999999999999999E-2</v>
      </c>
      <c r="V98" s="220">
        <f>ROUND(E98*U98,2)</f>
        <v>1.1100000000000001</v>
      </c>
      <c r="W98" s="220"/>
      <c r="X98" s="220" t="s">
        <v>106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107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8"/>
      <c r="B99" s="219"/>
      <c r="C99" s="254" t="s">
        <v>220</v>
      </c>
      <c r="D99" s="221"/>
      <c r="E99" s="222">
        <v>42.6</v>
      </c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1"/>
      <c r="Z99" s="211"/>
      <c r="AA99" s="211"/>
      <c r="AB99" s="211"/>
      <c r="AC99" s="211"/>
      <c r="AD99" s="211"/>
      <c r="AE99" s="211"/>
      <c r="AF99" s="211"/>
      <c r="AG99" s="211" t="s">
        <v>111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32">
        <v>29</v>
      </c>
      <c r="B100" s="233" t="s">
        <v>221</v>
      </c>
      <c r="C100" s="252" t="s">
        <v>222</v>
      </c>
      <c r="D100" s="234" t="s">
        <v>135</v>
      </c>
      <c r="E100" s="235">
        <v>258.64999999999998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37">
        <v>0.1</v>
      </c>
      <c r="O100" s="237">
        <f>ROUND(E100*N100,2)</f>
        <v>25.87</v>
      </c>
      <c r="P100" s="237">
        <v>0</v>
      </c>
      <c r="Q100" s="237">
        <f>ROUND(E100*P100,2)</f>
        <v>0</v>
      </c>
      <c r="R100" s="237" t="s">
        <v>189</v>
      </c>
      <c r="S100" s="237" t="s">
        <v>105</v>
      </c>
      <c r="T100" s="238" t="s">
        <v>105</v>
      </c>
      <c r="U100" s="220">
        <v>0.47</v>
      </c>
      <c r="V100" s="220">
        <f>ROUND(E100*U100,2)</f>
        <v>121.57</v>
      </c>
      <c r="W100" s="220"/>
      <c r="X100" s="220" t="s">
        <v>106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107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8"/>
      <c r="B101" s="219"/>
      <c r="C101" s="253" t="s">
        <v>223</v>
      </c>
      <c r="D101" s="239"/>
      <c r="E101" s="239"/>
      <c r="F101" s="239"/>
      <c r="G101" s="239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109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8"/>
      <c r="B102" s="219"/>
      <c r="C102" s="254" t="s">
        <v>224</v>
      </c>
      <c r="D102" s="221"/>
      <c r="E102" s="222">
        <v>258.64999999999998</v>
      </c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111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32">
        <v>30</v>
      </c>
      <c r="B103" s="233" t="s">
        <v>225</v>
      </c>
      <c r="C103" s="252" t="s">
        <v>226</v>
      </c>
      <c r="D103" s="234" t="s">
        <v>135</v>
      </c>
      <c r="E103" s="235">
        <v>258.64999999999998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21</v>
      </c>
      <c r="M103" s="237">
        <f>G103*(1+L103/100)</f>
        <v>0</v>
      </c>
      <c r="N103" s="237">
        <v>4.1999999999999997E-3</v>
      </c>
      <c r="O103" s="237">
        <f>ROUND(E103*N103,2)</f>
        <v>1.0900000000000001</v>
      </c>
      <c r="P103" s="237">
        <v>0</v>
      </c>
      <c r="Q103" s="237">
        <f>ROUND(E103*P103,2)</f>
        <v>0</v>
      </c>
      <c r="R103" s="237" t="s">
        <v>227</v>
      </c>
      <c r="S103" s="237" t="s">
        <v>105</v>
      </c>
      <c r="T103" s="238" t="s">
        <v>105</v>
      </c>
      <c r="U103" s="220">
        <v>0.04</v>
      </c>
      <c r="V103" s="220">
        <f>ROUND(E103*U103,2)</f>
        <v>10.35</v>
      </c>
      <c r="W103" s="220"/>
      <c r="X103" s="220" t="s">
        <v>106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107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8"/>
      <c r="B104" s="219"/>
      <c r="C104" s="253" t="s">
        <v>228</v>
      </c>
      <c r="D104" s="239"/>
      <c r="E104" s="239"/>
      <c r="F104" s="239"/>
      <c r="G104" s="239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109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8"/>
      <c r="B105" s="219"/>
      <c r="C105" s="254" t="s">
        <v>229</v>
      </c>
      <c r="D105" s="221"/>
      <c r="E105" s="222">
        <v>258.64999999999998</v>
      </c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111</v>
      </c>
      <c r="AH105" s="211">
        <v>5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32">
        <v>31</v>
      </c>
      <c r="B106" s="233" t="s">
        <v>230</v>
      </c>
      <c r="C106" s="252" t="s">
        <v>231</v>
      </c>
      <c r="D106" s="234" t="s">
        <v>135</v>
      </c>
      <c r="E106" s="235">
        <v>258.64999999999998</v>
      </c>
      <c r="F106" s="236"/>
      <c r="G106" s="237">
        <f>ROUND(E106*F106,2)</f>
        <v>0</v>
      </c>
      <c r="H106" s="236"/>
      <c r="I106" s="237">
        <f>ROUND(E106*H106,2)</f>
        <v>0</v>
      </c>
      <c r="J106" s="236"/>
      <c r="K106" s="237">
        <f>ROUND(E106*J106,2)</f>
        <v>0</v>
      </c>
      <c r="L106" s="237">
        <v>21</v>
      </c>
      <c r="M106" s="237">
        <f>G106*(1+L106/100)</f>
        <v>0</v>
      </c>
      <c r="N106" s="237">
        <v>0.1</v>
      </c>
      <c r="O106" s="237">
        <f>ROUND(E106*N106,2)</f>
        <v>25.87</v>
      </c>
      <c r="P106" s="237">
        <v>0</v>
      </c>
      <c r="Q106" s="237">
        <f>ROUND(E106*P106,2)</f>
        <v>0</v>
      </c>
      <c r="R106" s="237"/>
      <c r="S106" s="237" t="s">
        <v>185</v>
      </c>
      <c r="T106" s="238" t="s">
        <v>186</v>
      </c>
      <c r="U106" s="220">
        <v>0</v>
      </c>
      <c r="V106" s="220">
        <f>ROUND(E106*U106,2)</f>
        <v>0</v>
      </c>
      <c r="W106" s="220"/>
      <c r="X106" s="220" t="s">
        <v>106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107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8"/>
      <c r="B107" s="219"/>
      <c r="C107" s="254" t="s">
        <v>232</v>
      </c>
      <c r="D107" s="221"/>
      <c r="E107" s="222">
        <v>258.64999999999998</v>
      </c>
      <c r="F107" s="220"/>
      <c r="G107" s="220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111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5">
      <c r="A108" s="226" t="s">
        <v>99</v>
      </c>
      <c r="B108" s="227" t="s">
        <v>61</v>
      </c>
      <c r="C108" s="251" t="s">
        <v>62</v>
      </c>
      <c r="D108" s="228"/>
      <c r="E108" s="229"/>
      <c r="F108" s="230"/>
      <c r="G108" s="230">
        <f>SUMIF(AG109:AG149,"&lt;&gt;NOR",G109:G149)</f>
        <v>0</v>
      </c>
      <c r="H108" s="230"/>
      <c r="I108" s="230">
        <f>SUM(I109:I149)</f>
        <v>0</v>
      </c>
      <c r="J108" s="230"/>
      <c r="K108" s="230">
        <f>SUM(K109:K149)</f>
        <v>0</v>
      </c>
      <c r="L108" s="230"/>
      <c r="M108" s="230">
        <f>SUM(M109:M149)</f>
        <v>0</v>
      </c>
      <c r="N108" s="230"/>
      <c r="O108" s="230">
        <f>SUM(O109:O149)</f>
        <v>0</v>
      </c>
      <c r="P108" s="230"/>
      <c r="Q108" s="230">
        <f>SUM(Q109:Q149)</f>
        <v>0</v>
      </c>
      <c r="R108" s="230"/>
      <c r="S108" s="230"/>
      <c r="T108" s="231"/>
      <c r="U108" s="225"/>
      <c r="V108" s="225">
        <f>SUM(V109:V149)</f>
        <v>0</v>
      </c>
      <c r="W108" s="225"/>
      <c r="X108" s="225"/>
      <c r="AG108" t="s">
        <v>100</v>
      </c>
    </row>
    <row r="109" spans="1:60" outlineLevel="1" x14ac:dyDescent="0.25">
      <c r="A109" s="232">
        <v>32</v>
      </c>
      <c r="B109" s="233" t="s">
        <v>233</v>
      </c>
      <c r="C109" s="252" t="s">
        <v>234</v>
      </c>
      <c r="D109" s="234" t="s">
        <v>135</v>
      </c>
      <c r="E109" s="235">
        <v>301.25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21</v>
      </c>
      <c r="M109" s="237">
        <f>G109*(1+L109/100)</f>
        <v>0</v>
      </c>
      <c r="N109" s="237">
        <v>0</v>
      </c>
      <c r="O109" s="237">
        <f>ROUND(E109*N109,2)</f>
        <v>0</v>
      </c>
      <c r="P109" s="237">
        <v>0</v>
      </c>
      <c r="Q109" s="237">
        <f>ROUND(E109*P109,2)</f>
        <v>0</v>
      </c>
      <c r="R109" s="237"/>
      <c r="S109" s="237" t="s">
        <v>185</v>
      </c>
      <c r="T109" s="238" t="s">
        <v>186</v>
      </c>
      <c r="U109" s="220">
        <v>0</v>
      </c>
      <c r="V109" s="220">
        <f>ROUND(E109*U109,2)</f>
        <v>0</v>
      </c>
      <c r="W109" s="220"/>
      <c r="X109" s="220" t="s">
        <v>106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107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18"/>
      <c r="B110" s="219"/>
      <c r="C110" s="254" t="s">
        <v>235</v>
      </c>
      <c r="D110" s="221"/>
      <c r="E110" s="222">
        <v>301.25</v>
      </c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111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32">
        <v>33</v>
      </c>
      <c r="B111" s="233" t="s">
        <v>236</v>
      </c>
      <c r="C111" s="252" t="s">
        <v>237</v>
      </c>
      <c r="D111" s="234" t="s">
        <v>135</v>
      </c>
      <c r="E111" s="235">
        <v>301.25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21</v>
      </c>
      <c r="M111" s="237">
        <f>G111*(1+L111/100)</f>
        <v>0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7"/>
      <c r="S111" s="237" t="s">
        <v>185</v>
      </c>
      <c r="T111" s="238" t="s">
        <v>186</v>
      </c>
      <c r="U111" s="220">
        <v>0</v>
      </c>
      <c r="V111" s="220">
        <f>ROUND(E111*U111,2)</f>
        <v>0</v>
      </c>
      <c r="W111" s="220"/>
      <c r="X111" s="220" t="s">
        <v>106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107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18"/>
      <c r="B112" s="219"/>
      <c r="C112" s="254" t="s">
        <v>235</v>
      </c>
      <c r="D112" s="221"/>
      <c r="E112" s="222">
        <v>301.25</v>
      </c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111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32">
        <v>34</v>
      </c>
      <c r="B113" s="233" t="s">
        <v>238</v>
      </c>
      <c r="C113" s="252" t="s">
        <v>239</v>
      </c>
      <c r="D113" s="234" t="s">
        <v>135</v>
      </c>
      <c r="E113" s="235">
        <v>301.25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21</v>
      </c>
      <c r="M113" s="237">
        <f>G113*(1+L113/100)</f>
        <v>0</v>
      </c>
      <c r="N113" s="237">
        <v>0</v>
      </c>
      <c r="O113" s="237">
        <f>ROUND(E113*N113,2)</f>
        <v>0</v>
      </c>
      <c r="P113" s="237">
        <v>0</v>
      </c>
      <c r="Q113" s="237">
        <f>ROUND(E113*P113,2)</f>
        <v>0</v>
      </c>
      <c r="R113" s="237"/>
      <c r="S113" s="237" t="s">
        <v>185</v>
      </c>
      <c r="T113" s="238" t="s">
        <v>186</v>
      </c>
      <c r="U113" s="220">
        <v>0</v>
      </c>
      <c r="V113" s="220">
        <f>ROUND(E113*U113,2)</f>
        <v>0</v>
      </c>
      <c r="W113" s="220"/>
      <c r="X113" s="220" t="s">
        <v>106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107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8"/>
      <c r="B114" s="219"/>
      <c r="C114" s="254" t="s">
        <v>235</v>
      </c>
      <c r="D114" s="221"/>
      <c r="E114" s="222">
        <v>301.25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111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32">
        <v>35</v>
      </c>
      <c r="B115" s="233" t="s">
        <v>240</v>
      </c>
      <c r="C115" s="252" t="s">
        <v>241</v>
      </c>
      <c r="D115" s="234" t="s">
        <v>135</v>
      </c>
      <c r="E115" s="235">
        <v>42.6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21</v>
      </c>
      <c r="M115" s="237">
        <f>G115*(1+L115/100)</f>
        <v>0</v>
      </c>
      <c r="N115" s="237">
        <v>0</v>
      </c>
      <c r="O115" s="237">
        <f>ROUND(E115*N115,2)</f>
        <v>0</v>
      </c>
      <c r="P115" s="237">
        <v>0</v>
      </c>
      <c r="Q115" s="237">
        <f>ROUND(E115*P115,2)</f>
        <v>0</v>
      </c>
      <c r="R115" s="237"/>
      <c r="S115" s="237" t="s">
        <v>185</v>
      </c>
      <c r="T115" s="238" t="s">
        <v>186</v>
      </c>
      <c r="U115" s="220">
        <v>0</v>
      </c>
      <c r="V115" s="220">
        <f>ROUND(E115*U115,2)</f>
        <v>0</v>
      </c>
      <c r="W115" s="220"/>
      <c r="X115" s="220" t="s">
        <v>106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107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8"/>
      <c r="B116" s="219"/>
      <c r="C116" s="254" t="s">
        <v>242</v>
      </c>
      <c r="D116" s="221"/>
      <c r="E116" s="222">
        <v>42.6</v>
      </c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111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41">
        <v>36</v>
      </c>
      <c r="B117" s="242" t="s">
        <v>243</v>
      </c>
      <c r="C117" s="256" t="s">
        <v>244</v>
      </c>
      <c r="D117" s="243" t="s">
        <v>245</v>
      </c>
      <c r="E117" s="244">
        <v>220</v>
      </c>
      <c r="F117" s="245"/>
      <c r="G117" s="246">
        <f>ROUND(E117*F117,2)</f>
        <v>0</v>
      </c>
      <c r="H117" s="245"/>
      <c r="I117" s="246">
        <f>ROUND(E117*H117,2)</f>
        <v>0</v>
      </c>
      <c r="J117" s="245"/>
      <c r="K117" s="246">
        <f>ROUND(E117*J117,2)</f>
        <v>0</v>
      </c>
      <c r="L117" s="246">
        <v>21</v>
      </c>
      <c r="M117" s="246">
        <f>G117*(1+L117/100)</f>
        <v>0</v>
      </c>
      <c r="N117" s="246">
        <v>0</v>
      </c>
      <c r="O117" s="246">
        <f>ROUND(E117*N117,2)</f>
        <v>0</v>
      </c>
      <c r="P117" s="246">
        <v>0</v>
      </c>
      <c r="Q117" s="246">
        <f>ROUND(E117*P117,2)</f>
        <v>0</v>
      </c>
      <c r="R117" s="246"/>
      <c r="S117" s="246" t="s">
        <v>185</v>
      </c>
      <c r="T117" s="247" t="s">
        <v>186</v>
      </c>
      <c r="U117" s="220">
        <v>0</v>
      </c>
      <c r="V117" s="220">
        <f>ROUND(E117*U117,2)</f>
        <v>0</v>
      </c>
      <c r="W117" s="220"/>
      <c r="X117" s="220" t="s">
        <v>106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107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32">
        <v>37</v>
      </c>
      <c r="B118" s="233" t="s">
        <v>246</v>
      </c>
      <c r="C118" s="252" t="s">
        <v>247</v>
      </c>
      <c r="D118" s="234" t="s">
        <v>213</v>
      </c>
      <c r="E118" s="235">
        <v>1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21</v>
      </c>
      <c r="M118" s="237">
        <f>G118*(1+L118/100)</f>
        <v>0</v>
      </c>
      <c r="N118" s="237">
        <v>0</v>
      </c>
      <c r="O118" s="237">
        <f>ROUND(E118*N118,2)</f>
        <v>0</v>
      </c>
      <c r="P118" s="237">
        <v>0</v>
      </c>
      <c r="Q118" s="237">
        <f>ROUND(E118*P118,2)</f>
        <v>0</v>
      </c>
      <c r="R118" s="237"/>
      <c r="S118" s="237" t="s">
        <v>185</v>
      </c>
      <c r="T118" s="238" t="s">
        <v>186</v>
      </c>
      <c r="U118" s="220">
        <v>0</v>
      </c>
      <c r="V118" s="220">
        <f>ROUND(E118*U118,2)</f>
        <v>0</v>
      </c>
      <c r="W118" s="220"/>
      <c r="X118" s="220" t="s">
        <v>106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107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18"/>
      <c r="B119" s="219"/>
      <c r="C119" s="258" t="s">
        <v>248</v>
      </c>
      <c r="D119" s="249"/>
      <c r="E119" s="249"/>
      <c r="F119" s="249"/>
      <c r="G119" s="249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202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32">
        <v>38</v>
      </c>
      <c r="B120" s="233" t="s">
        <v>249</v>
      </c>
      <c r="C120" s="252" t="s">
        <v>247</v>
      </c>
      <c r="D120" s="234" t="s">
        <v>213</v>
      </c>
      <c r="E120" s="235">
        <v>1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21</v>
      </c>
      <c r="M120" s="237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7"/>
      <c r="S120" s="237" t="s">
        <v>185</v>
      </c>
      <c r="T120" s="238" t="s">
        <v>186</v>
      </c>
      <c r="U120" s="220">
        <v>0</v>
      </c>
      <c r="V120" s="220">
        <f>ROUND(E120*U120,2)</f>
        <v>0</v>
      </c>
      <c r="W120" s="220"/>
      <c r="X120" s="220" t="s">
        <v>106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107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8"/>
      <c r="B121" s="219"/>
      <c r="C121" s="258" t="s">
        <v>250</v>
      </c>
      <c r="D121" s="249"/>
      <c r="E121" s="249"/>
      <c r="F121" s="249"/>
      <c r="G121" s="249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202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32">
        <v>39</v>
      </c>
      <c r="B122" s="233" t="s">
        <v>251</v>
      </c>
      <c r="C122" s="252" t="s">
        <v>247</v>
      </c>
      <c r="D122" s="234" t="s">
        <v>213</v>
      </c>
      <c r="E122" s="235">
        <v>1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21</v>
      </c>
      <c r="M122" s="237">
        <f>G122*(1+L122/100)</f>
        <v>0</v>
      </c>
      <c r="N122" s="237">
        <v>0</v>
      </c>
      <c r="O122" s="237">
        <f>ROUND(E122*N122,2)</f>
        <v>0</v>
      </c>
      <c r="P122" s="237">
        <v>0</v>
      </c>
      <c r="Q122" s="237">
        <f>ROUND(E122*P122,2)</f>
        <v>0</v>
      </c>
      <c r="R122" s="237"/>
      <c r="S122" s="237" t="s">
        <v>185</v>
      </c>
      <c r="T122" s="238" t="s">
        <v>186</v>
      </c>
      <c r="U122" s="220">
        <v>0</v>
      </c>
      <c r="V122" s="220">
        <f>ROUND(E122*U122,2)</f>
        <v>0</v>
      </c>
      <c r="W122" s="220"/>
      <c r="X122" s="220" t="s">
        <v>106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107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8"/>
      <c r="B123" s="219"/>
      <c r="C123" s="258" t="s">
        <v>252</v>
      </c>
      <c r="D123" s="249"/>
      <c r="E123" s="249"/>
      <c r="F123" s="249"/>
      <c r="G123" s="249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202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32">
        <v>40</v>
      </c>
      <c r="B124" s="233" t="s">
        <v>253</v>
      </c>
      <c r="C124" s="252" t="s">
        <v>247</v>
      </c>
      <c r="D124" s="234" t="s">
        <v>213</v>
      </c>
      <c r="E124" s="235">
        <v>1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21</v>
      </c>
      <c r="M124" s="237">
        <f>G124*(1+L124/100)</f>
        <v>0</v>
      </c>
      <c r="N124" s="237">
        <v>0</v>
      </c>
      <c r="O124" s="237">
        <f>ROUND(E124*N124,2)</f>
        <v>0</v>
      </c>
      <c r="P124" s="237">
        <v>0</v>
      </c>
      <c r="Q124" s="237">
        <f>ROUND(E124*P124,2)</f>
        <v>0</v>
      </c>
      <c r="R124" s="237"/>
      <c r="S124" s="237" t="s">
        <v>185</v>
      </c>
      <c r="T124" s="238" t="s">
        <v>186</v>
      </c>
      <c r="U124" s="220">
        <v>0</v>
      </c>
      <c r="V124" s="220">
        <f>ROUND(E124*U124,2)</f>
        <v>0</v>
      </c>
      <c r="W124" s="220"/>
      <c r="X124" s="220" t="s">
        <v>106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107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8"/>
      <c r="B125" s="219"/>
      <c r="C125" s="258" t="s">
        <v>254</v>
      </c>
      <c r="D125" s="249"/>
      <c r="E125" s="249"/>
      <c r="F125" s="249"/>
      <c r="G125" s="249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11"/>
      <c r="Z125" s="211"/>
      <c r="AA125" s="211"/>
      <c r="AB125" s="211"/>
      <c r="AC125" s="211"/>
      <c r="AD125" s="211"/>
      <c r="AE125" s="211"/>
      <c r="AF125" s="211"/>
      <c r="AG125" s="211" t="s">
        <v>202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32">
        <v>41</v>
      </c>
      <c r="B126" s="233" t="s">
        <v>255</v>
      </c>
      <c r="C126" s="252" t="s">
        <v>247</v>
      </c>
      <c r="D126" s="234" t="s">
        <v>213</v>
      </c>
      <c r="E126" s="235">
        <v>1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21</v>
      </c>
      <c r="M126" s="237">
        <f>G126*(1+L126/100)</f>
        <v>0</v>
      </c>
      <c r="N126" s="237">
        <v>0</v>
      </c>
      <c r="O126" s="237">
        <f>ROUND(E126*N126,2)</f>
        <v>0</v>
      </c>
      <c r="P126" s="237">
        <v>0</v>
      </c>
      <c r="Q126" s="237">
        <f>ROUND(E126*P126,2)</f>
        <v>0</v>
      </c>
      <c r="R126" s="237"/>
      <c r="S126" s="237" t="s">
        <v>185</v>
      </c>
      <c r="T126" s="238" t="s">
        <v>186</v>
      </c>
      <c r="U126" s="220">
        <v>0</v>
      </c>
      <c r="V126" s="220">
        <f>ROUND(E126*U126,2)</f>
        <v>0</v>
      </c>
      <c r="W126" s="220"/>
      <c r="X126" s="220" t="s">
        <v>106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107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8"/>
      <c r="B127" s="219"/>
      <c r="C127" s="258" t="s">
        <v>256</v>
      </c>
      <c r="D127" s="249"/>
      <c r="E127" s="249"/>
      <c r="F127" s="249"/>
      <c r="G127" s="249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1"/>
      <c r="Z127" s="211"/>
      <c r="AA127" s="211"/>
      <c r="AB127" s="211"/>
      <c r="AC127" s="211"/>
      <c r="AD127" s="211"/>
      <c r="AE127" s="211"/>
      <c r="AF127" s="211"/>
      <c r="AG127" s="211" t="s">
        <v>202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0.399999999999999" outlineLevel="1" x14ac:dyDescent="0.25">
      <c r="A128" s="241">
        <v>42</v>
      </c>
      <c r="B128" s="242" t="s">
        <v>257</v>
      </c>
      <c r="C128" s="256" t="s">
        <v>258</v>
      </c>
      <c r="D128" s="243" t="s">
        <v>213</v>
      </c>
      <c r="E128" s="244">
        <v>2</v>
      </c>
      <c r="F128" s="245"/>
      <c r="G128" s="246">
        <f>ROUND(E128*F128,2)</f>
        <v>0</v>
      </c>
      <c r="H128" s="245"/>
      <c r="I128" s="246">
        <f>ROUND(E128*H128,2)</f>
        <v>0</v>
      </c>
      <c r="J128" s="245"/>
      <c r="K128" s="246">
        <f>ROUND(E128*J128,2)</f>
        <v>0</v>
      </c>
      <c r="L128" s="246">
        <v>21</v>
      </c>
      <c r="M128" s="246">
        <f>G128*(1+L128/100)</f>
        <v>0</v>
      </c>
      <c r="N128" s="246">
        <v>0</v>
      </c>
      <c r="O128" s="246">
        <f>ROUND(E128*N128,2)</f>
        <v>0</v>
      </c>
      <c r="P128" s="246">
        <v>0</v>
      </c>
      <c r="Q128" s="246">
        <f>ROUND(E128*P128,2)</f>
        <v>0</v>
      </c>
      <c r="R128" s="246"/>
      <c r="S128" s="246" t="s">
        <v>185</v>
      </c>
      <c r="T128" s="247" t="s">
        <v>186</v>
      </c>
      <c r="U128" s="220">
        <v>0</v>
      </c>
      <c r="V128" s="220">
        <f>ROUND(E128*U128,2)</f>
        <v>0</v>
      </c>
      <c r="W128" s="220"/>
      <c r="X128" s="220" t="s">
        <v>106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107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32">
        <v>43</v>
      </c>
      <c r="B129" s="233" t="s">
        <v>259</v>
      </c>
      <c r="C129" s="252" t="s">
        <v>260</v>
      </c>
      <c r="D129" s="234" t="s">
        <v>261</v>
      </c>
      <c r="E129" s="235">
        <v>1</v>
      </c>
      <c r="F129" s="236"/>
      <c r="G129" s="237">
        <f>ROUND(E129*F129,2)</f>
        <v>0</v>
      </c>
      <c r="H129" s="236"/>
      <c r="I129" s="237">
        <f>ROUND(E129*H129,2)</f>
        <v>0</v>
      </c>
      <c r="J129" s="236"/>
      <c r="K129" s="237">
        <f>ROUND(E129*J129,2)</f>
        <v>0</v>
      </c>
      <c r="L129" s="237">
        <v>21</v>
      </c>
      <c r="M129" s="237">
        <f>G129*(1+L129/100)</f>
        <v>0</v>
      </c>
      <c r="N129" s="237">
        <v>0</v>
      </c>
      <c r="O129" s="237">
        <f>ROUND(E129*N129,2)</f>
        <v>0</v>
      </c>
      <c r="P129" s="237">
        <v>0</v>
      </c>
      <c r="Q129" s="237">
        <f>ROUND(E129*P129,2)</f>
        <v>0</v>
      </c>
      <c r="R129" s="237"/>
      <c r="S129" s="237" t="s">
        <v>185</v>
      </c>
      <c r="T129" s="238" t="s">
        <v>186</v>
      </c>
      <c r="U129" s="220">
        <v>0</v>
      </c>
      <c r="V129" s="220">
        <f>ROUND(E129*U129,2)</f>
        <v>0</v>
      </c>
      <c r="W129" s="220"/>
      <c r="X129" s="220" t="s">
        <v>106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107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8"/>
      <c r="B130" s="219"/>
      <c r="C130" s="258" t="s">
        <v>262</v>
      </c>
      <c r="D130" s="249"/>
      <c r="E130" s="249"/>
      <c r="F130" s="249"/>
      <c r="G130" s="249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202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18"/>
      <c r="B131" s="219"/>
      <c r="C131" s="257" t="s">
        <v>263</v>
      </c>
      <c r="D131" s="248"/>
      <c r="E131" s="248"/>
      <c r="F131" s="248"/>
      <c r="G131" s="248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20"/>
      <c r="Y131" s="211"/>
      <c r="Z131" s="211"/>
      <c r="AA131" s="211"/>
      <c r="AB131" s="211"/>
      <c r="AC131" s="211"/>
      <c r="AD131" s="211"/>
      <c r="AE131" s="211"/>
      <c r="AF131" s="211"/>
      <c r="AG131" s="211" t="s">
        <v>202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5">
      <c r="A132" s="218"/>
      <c r="B132" s="219"/>
      <c r="C132" s="257" t="s">
        <v>264</v>
      </c>
      <c r="D132" s="248"/>
      <c r="E132" s="248"/>
      <c r="F132" s="248"/>
      <c r="G132" s="248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202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18"/>
      <c r="B133" s="219"/>
      <c r="C133" s="257" t="s">
        <v>265</v>
      </c>
      <c r="D133" s="248"/>
      <c r="E133" s="248"/>
      <c r="F133" s="248"/>
      <c r="G133" s="248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11"/>
      <c r="Z133" s="211"/>
      <c r="AA133" s="211"/>
      <c r="AB133" s="211"/>
      <c r="AC133" s="211"/>
      <c r="AD133" s="211"/>
      <c r="AE133" s="211"/>
      <c r="AF133" s="211"/>
      <c r="AG133" s="211" t="s">
        <v>202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18"/>
      <c r="B134" s="219"/>
      <c r="C134" s="257" t="s">
        <v>266</v>
      </c>
      <c r="D134" s="248"/>
      <c r="E134" s="248"/>
      <c r="F134" s="248"/>
      <c r="G134" s="248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202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18"/>
      <c r="B135" s="219"/>
      <c r="C135" s="257" t="s">
        <v>267</v>
      </c>
      <c r="D135" s="248"/>
      <c r="E135" s="248"/>
      <c r="F135" s="248"/>
      <c r="G135" s="248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202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18"/>
      <c r="B136" s="219"/>
      <c r="C136" s="257" t="s">
        <v>268</v>
      </c>
      <c r="D136" s="248"/>
      <c r="E136" s="248"/>
      <c r="F136" s="248"/>
      <c r="G136" s="248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202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5">
      <c r="A137" s="218"/>
      <c r="B137" s="219"/>
      <c r="C137" s="257" t="s">
        <v>269</v>
      </c>
      <c r="D137" s="248"/>
      <c r="E137" s="248"/>
      <c r="F137" s="248"/>
      <c r="G137" s="248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11"/>
      <c r="Z137" s="211"/>
      <c r="AA137" s="211"/>
      <c r="AB137" s="211"/>
      <c r="AC137" s="211"/>
      <c r="AD137" s="211"/>
      <c r="AE137" s="211"/>
      <c r="AF137" s="211"/>
      <c r="AG137" s="211" t="s">
        <v>202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18"/>
      <c r="B138" s="219"/>
      <c r="C138" s="257" t="s">
        <v>270</v>
      </c>
      <c r="D138" s="248"/>
      <c r="E138" s="248"/>
      <c r="F138" s="248"/>
      <c r="G138" s="248"/>
      <c r="H138" s="220"/>
      <c r="I138" s="220"/>
      <c r="J138" s="220"/>
      <c r="K138" s="220"/>
      <c r="L138" s="220"/>
      <c r="M138" s="220"/>
      <c r="N138" s="220"/>
      <c r="O138" s="220"/>
      <c r="P138" s="220"/>
      <c r="Q138" s="220"/>
      <c r="R138" s="220"/>
      <c r="S138" s="220"/>
      <c r="T138" s="220"/>
      <c r="U138" s="220"/>
      <c r="V138" s="220"/>
      <c r="W138" s="220"/>
      <c r="X138" s="22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202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18"/>
      <c r="B139" s="219"/>
      <c r="C139" s="257" t="s">
        <v>271</v>
      </c>
      <c r="D139" s="248"/>
      <c r="E139" s="248"/>
      <c r="F139" s="248"/>
      <c r="G139" s="248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20"/>
      <c r="Y139" s="211"/>
      <c r="Z139" s="211"/>
      <c r="AA139" s="211"/>
      <c r="AB139" s="211"/>
      <c r="AC139" s="211"/>
      <c r="AD139" s="211"/>
      <c r="AE139" s="211"/>
      <c r="AF139" s="211"/>
      <c r="AG139" s="211" t="s">
        <v>202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18"/>
      <c r="B140" s="219"/>
      <c r="C140" s="257" t="s">
        <v>272</v>
      </c>
      <c r="D140" s="248"/>
      <c r="E140" s="248"/>
      <c r="F140" s="248"/>
      <c r="G140" s="248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2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202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5">
      <c r="A141" s="232">
        <v>44</v>
      </c>
      <c r="B141" s="233" t="s">
        <v>273</v>
      </c>
      <c r="C141" s="252" t="s">
        <v>274</v>
      </c>
      <c r="D141" s="234" t="s">
        <v>213</v>
      </c>
      <c r="E141" s="235">
        <v>1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21</v>
      </c>
      <c r="M141" s="237">
        <f>G141*(1+L141/100)</f>
        <v>0</v>
      </c>
      <c r="N141" s="237">
        <v>0</v>
      </c>
      <c r="O141" s="237">
        <f>ROUND(E141*N141,2)</f>
        <v>0</v>
      </c>
      <c r="P141" s="237">
        <v>0</v>
      </c>
      <c r="Q141" s="237">
        <f>ROUND(E141*P141,2)</f>
        <v>0</v>
      </c>
      <c r="R141" s="237"/>
      <c r="S141" s="237" t="s">
        <v>185</v>
      </c>
      <c r="T141" s="238" t="s">
        <v>186</v>
      </c>
      <c r="U141" s="220">
        <v>0</v>
      </c>
      <c r="V141" s="220">
        <f>ROUND(E141*U141,2)</f>
        <v>0</v>
      </c>
      <c r="W141" s="220"/>
      <c r="X141" s="220" t="s">
        <v>106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107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18"/>
      <c r="B142" s="219"/>
      <c r="C142" s="258" t="s">
        <v>275</v>
      </c>
      <c r="D142" s="249"/>
      <c r="E142" s="249"/>
      <c r="F142" s="249"/>
      <c r="G142" s="249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202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18"/>
      <c r="B143" s="219"/>
      <c r="C143" s="257" t="s">
        <v>276</v>
      </c>
      <c r="D143" s="248"/>
      <c r="E143" s="248"/>
      <c r="F143" s="248"/>
      <c r="G143" s="248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202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18"/>
      <c r="B144" s="219"/>
      <c r="C144" s="257" t="s">
        <v>277</v>
      </c>
      <c r="D144" s="248"/>
      <c r="E144" s="248"/>
      <c r="F144" s="248"/>
      <c r="G144" s="248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202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18"/>
      <c r="B145" s="219"/>
      <c r="C145" s="257" t="s">
        <v>278</v>
      </c>
      <c r="D145" s="248"/>
      <c r="E145" s="248"/>
      <c r="F145" s="248"/>
      <c r="G145" s="248"/>
      <c r="H145" s="220"/>
      <c r="I145" s="220"/>
      <c r="J145" s="220"/>
      <c r="K145" s="220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202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5">
      <c r="A146" s="218"/>
      <c r="B146" s="219"/>
      <c r="C146" s="257" t="s">
        <v>279</v>
      </c>
      <c r="D146" s="248"/>
      <c r="E146" s="248"/>
      <c r="F146" s="248"/>
      <c r="G146" s="248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202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18"/>
      <c r="B147" s="219"/>
      <c r="C147" s="257" t="s">
        <v>280</v>
      </c>
      <c r="D147" s="248"/>
      <c r="E147" s="248"/>
      <c r="F147" s="248"/>
      <c r="G147" s="248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202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18"/>
      <c r="B148" s="219"/>
      <c r="C148" s="257" t="s">
        <v>281</v>
      </c>
      <c r="D148" s="248"/>
      <c r="E148" s="248"/>
      <c r="F148" s="248"/>
      <c r="G148" s="248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202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5">
      <c r="A149" s="218"/>
      <c r="B149" s="219"/>
      <c r="C149" s="257" t="s">
        <v>282</v>
      </c>
      <c r="D149" s="248"/>
      <c r="E149" s="248"/>
      <c r="F149" s="248"/>
      <c r="G149" s="248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11"/>
      <c r="Z149" s="211"/>
      <c r="AA149" s="211"/>
      <c r="AB149" s="211"/>
      <c r="AC149" s="211"/>
      <c r="AD149" s="211"/>
      <c r="AE149" s="211"/>
      <c r="AF149" s="211"/>
      <c r="AG149" s="211" t="s">
        <v>202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x14ac:dyDescent="0.25">
      <c r="A150" s="226" t="s">
        <v>99</v>
      </c>
      <c r="B150" s="227" t="s">
        <v>63</v>
      </c>
      <c r="C150" s="251" t="s">
        <v>64</v>
      </c>
      <c r="D150" s="228"/>
      <c r="E150" s="229"/>
      <c r="F150" s="230"/>
      <c r="G150" s="230">
        <f>SUMIF(AG151:AG159,"&lt;&gt;NOR",G151:G159)</f>
        <v>0</v>
      </c>
      <c r="H150" s="230"/>
      <c r="I150" s="230">
        <f>SUM(I151:I159)</f>
        <v>0</v>
      </c>
      <c r="J150" s="230"/>
      <c r="K150" s="230">
        <f>SUM(K151:K159)</f>
        <v>0</v>
      </c>
      <c r="L150" s="230"/>
      <c r="M150" s="230">
        <f>SUM(M151:M159)</f>
        <v>0</v>
      </c>
      <c r="N150" s="230"/>
      <c r="O150" s="230">
        <f>SUM(O151:O159)</f>
        <v>11.35</v>
      </c>
      <c r="P150" s="230"/>
      <c r="Q150" s="230">
        <f>SUM(Q151:Q159)</f>
        <v>0</v>
      </c>
      <c r="R150" s="230"/>
      <c r="S150" s="230"/>
      <c r="T150" s="231"/>
      <c r="U150" s="225"/>
      <c r="V150" s="225">
        <f>SUM(V151:V159)</f>
        <v>12.74</v>
      </c>
      <c r="W150" s="225"/>
      <c r="X150" s="225"/>
      <c r="AG150" t="s">
        <v>100</v>
      </c>
    </row>
    <row r="151" spans="1:60" ht="20.399999999999999" outlineLevel="1" x14ac:dyDescent="0.25">
      <c r="A151" s="232">
        <v>45</v>
      </c>
      <c r="B151" s="233" t="s">
        <v>283</v>
      </c>
      <c r="C151" s="252" t="s">
        <v>284</v>
      </c>
      <c r="D151" s="234" t="s">
        <v>245</v>
      </c>
      <c r="E151" s="235">
        <v>91</v>
      </c>
      <c r="F151" s="236"/>
      <c r="G151" s="237">
        <f>ROUND(E151*F151,2)</f>
        <v>0</v>
      </c>
      <c r="H151" s="236"/>
      <c r="I151" s="237">
        <f>ROUND(E151*H151,2)</f>
        <v>0</v>
      </c>
      <c r="J151" s="236"/>
      <c r="K151" s="237">
        <f>ROUND(E151*J151,2)</f>
        <v>0</v>
      </c>
      <c r="L151" s="237">
        <v>21</v>
      </c>
      <c r="M151" s="237">
        <f>G151*(1+L151/100)</f>
        <v>0</v>
      </c>
      <c r="N151" s="237">
        <v>0.10249999999999999</v>
      </c>
      <c r="O151" s="237">
        <f>ROUND(E151*N151,2)</f>
        <v>9.33</v>
      </c>
      <c r="P151" s="237">
        <v>0</v>
      </c>
      <c r="Q151" s="237">
        <f>ROUND(E151*P151,2)</f>
        <v>0</v>
      </c>
      <c r="R151" s="237" t="s">
        <v>216</v>
      </c>
      <c r="S151" s="237" t="s">
        <v>105</v>
      </c>
      <c r="T151" s="238" t="s">
        <v>105</v>
      </c>
      <c r="U151" s="220">
        <v>0.14000000000000001</v>
      </c>
      <c r="V151" s="220">
        <f>ROUND(E151*U151,2)</f>
        <v>12.74</v>
      </c>
      <c r="W151" s="220"/>
      <c r="X151" s="220" t="s">
        <v>106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107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5">
      <c r="A152" s="218"/>
      <c r="B152" s="219"/>
      <c r="C152" s="253" t="s">
        <v>285</v>
      </c>
      <c r="D152" s="239"/>
      <c r="E152" s="239"/>
      <c r="F152" s="239"/>
      <c r="G152" s="239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109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5">
      <c r="A153" s="218"/>
      <c r="B153" s="219"/>
      <c r="C153" s="254" t="s">
        <v>286</v>
      </c>
      <c r="D153" s="221"/>
      <c r="E153" s="222">
        <v>91</v>
      </c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111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5">
      <c r="A154" s="241">
        <v>46</v>
      </c>
      <c r="B154" s="242" t="s">
        <v>287</v>
      </c>
      <c r="C154" s="256" t="s">
        <v>288</v>
      </c>
      <c r="D154" s="243" t="s">
        <v>213</v>
      </c>
      <c r="E154" s="244">
        <v>52</v>
      </c>
      <c r="F154" s="245"/>
      <c r="G154" s="246">
        <f>ROUND(E154*F154,2)</f>
        <v>0</v>
      </c>
      <c r="H154" s="245"/>
      <c r="I154" s="246">
        <f>ROUND(E154*H154,2)</f>
        <v>0</v>
      </c>
      <c r="J154" s="245"/>
      <c r="K154" s="246">
        <f>ROUND(E154*J154,2)</f>
        <v>0</v>
      </c>
      <c r="L154" s="246">
        <v>21</v>
      </c>
      <c r="M154" s="246">
        <f>G154*(1+L154/100)</f>
        <v>0</v>
      </c>
      <c r="N154" s="246">
        <v>0</v>
      </c>
      <c r="O154" s="246">
        <f>ROUND(E154*N154,2)</f>
        <v>0</v>
      </c>
      <c r="P154" s="246">
        <v>0</v>
      </c>
      <c r="Q154" s="246">
        <f>ROUND(E154*P154,2)</f>
        <v>0</v>
      </c>
      <c r="R154" s="246"/>
      <c r="S154" s="246" t="s">
        <v>185</v>
      </c>
      <c r="T154" s="247" t="s">
        <v>186</v>
      </c>
      <c r="U154" s="220">
        <v>0</v>
      </c>
      <c r="V154" s="220">
        <f>ROUND(E154*U154,2)</f>
        <v>0</v>
      </c>
      <c r="W154" s="220"/>
      <c r="X154" s="220" t="s">
        <v>106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107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41">
        <v>47</v>
      </c>
      <c r="B155" s="242" t="s">
        <v>289</v>
      </c>
      <c r="C155" s="256" t="s">
        <v>290</v>
      </c>
      <c r="D155" s="243" t="s">
        <v>213</v>
      </c>
      <c r="E155" s="244">
        <v>1</v>
      </c>
      <c r="F155" s="245"/>
      <c r="G155" s="246">
        <f>ROUND(E155*F155,2)</f>
        <v>0</v>
      </c>
      <c r="H155" s="245"/>
      <c r="I155" s="246">
        <f>ROUND(E155*H155,2)</f>
        <v>0</v>
      </c>
      <c r="J155" s="245"/>
      <c r="K155" s="246">
        <f>ROUND(E155*J155,2)</f>
        <v>0</v>
      </c>
      <c r="L155" s="246">
        <v>21</v>
      </c>
      <c r="M155" s="246">
        <f>G155*(1+L155/100)</f>
        <v>0</v>
      </c>
      <c r="N155" s="246">
        <v>0</v>
      </c>
      <c r="O155" s="246">
        <f>ROUND(E155*N155,2)</f>
        <v>0</v>
      </c>
      <c r="P155" s="246">
        <v>0</v>
      </c>
      <c r="Q155" s="246">
        <f>ROUND(E155*P155,2)</f>
        <v>0</v>
      </c>
      <c r="R155" s="246"/>
      <c r="S155" s="246" t="s">
        <v>185</v>
      </c>
      <c r="T155" s="247" t="s">
        <v>186</v>
      </c>
      <c r="U155" s="220">
        <v>0</v>
      </c>
      <c r="V155" s="220">
        <f>ROUND(E155*U155,2)</f>
        <v>0</v>
      </c>
      <c r="W155" s="220"/>
      <c r="X155" s="220" t="s">
        <v>106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107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5">
      <c r="A156" s="232">
        <v>48</v>
      </c>
      <c r="B156" s="233" t="s">
        <v>291</v>
      </c>
      <c r="C156" s="252" t="s">
        <v>292</v>
      </c>
      <c r="D156" s="234" t="s">
        <v>213</v>
      </c>
      <c r="E156" s="235">
        <v>1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21</v>
      </c>
      <c r="M156" s="237">
        <f>G156*(1+L156/100)</f>
        <v>0</v>
      </c>
      <c r="N156" s="237">
        <v>0</v>
      </c>
      <c r="O156" s="237">
        <f>ROUND(E156*N156,2)</f>
        <v>0</v>
      </c>
      <c r="P156" s="237">
        <v>0</v>
      </c>
      <c r="Q156" s="237">
        <f>ROUND(E156*P156,2)</f>
        <v>0</v>
      </c>
      <c r="R156" s="237"/>
      <c r="S156" s="237" t="s">
        <v>185</v>
      </c>
      <c r="T156" s="238" t="s">
        <v>186</v>
      </c>
      <c r="U156" s="220">
        <v>0</v>
      </c>
      <c r="V156" s="220">
        <f>ROUND(E156*U156,2)</f>
        <v>0</v>
      </c>
      <c r="W156" s="220"/>
      <c r="X156" s="220" t="s">
        <v>106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107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ht="31.2" outlineLevel="1" x14ac:dyDescent="0.25">
      <c r="A157" s="218"/>
      <c r="B157" s="219"/>
      <c r="C157" s="258" t="s">
        <v>293</v>
      </c>
      <c r="D157" s="249"/>
      <c r="E157" s="249"/>
      <c r="F157" s="249"/>
      <c r="G157" s="249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202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40" t="str">
        <f>C157</f>
        <v>Atypický výrobek rozměru 950x1200 mm je tvořen ocelovým rámem z L profilů 50x50x4 mm a dále hoblovanými dřevěnými deskami rozměru cca 140x25 mm kladenými s mezerami cca 20 mm jako podklad pro informační panel s návštěvním řádem - dodávka stavby na základě zadání investora (plastová deska, potisk).	Panel je kotven pomocí vodících profilů k sloupkům oplocení.</v>
      </c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5">
      <c r="A158" s="232">
        <v>49</v>
      </c>
      <c r="B158" s="233" t="s">
        <v>294</v>
      </c>
      <c r="C158" s="252" t="s">
        <v>295</v>
      </c>
      <c r="D158" s="234" t="s">
        <v>296</v>
      </c>
      <c r="E158" s="235">
        <v>91.91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21</v>
      </c>
      <c r="M158" s="237">
        <f>G158*(1+L158/100)</f>
        <v>0</v>
      </c>
      <c r="N158" s="237">
        <v>2.1999999999999999E-2</v>
      </c>
      <c r="O158" s="237">
        <f>ROUND(E158*N158,2)</f>
        <v>2.02</v>
      </c>
      <c r="P158" s="237">
        <v>0</v>
      </c>
      <c r="Q158" s="237">
        <f>ROUND(E158*P158,2)</f>
        <v>0</v>
      </c>
      <c r="R158" s="237" t="s">
        <v>176</v>
      </c>
      <c r="S158" s="237" t="s">
        <v>105</v>
      </c>
      <c r="T158" s="238" t="s">
        <v>105</v>
      </c>
      <c r="U158" s="220">
        <v>0</v>
      </c>
      <c r="V158" s="220">
        <f>ROUND(E158*U158,2)</f>
        <v>0</v>
      </c>
      <c r="W158" s="220"/>
      <c r="X158" s="220" t="s">
        <v>177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178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5">
      <c r="A159" s="218"/>
      <c r="B159" s="219"/>
      <c r="C159" s="254" t="s">
        <v>297</v>
      </c>
      <c r="D159" s="221"/>
      <c r="E159" s="222">
        <v>91.91</v>
      </c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111</v>
      </c>
      <c r="AH159" s="211">
        <v>5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x14ac:dyDescent="0.25">
      <c r="A160" s="226" t="s">
        <v>99</v>
      </c>
      <c r="B160" s="227" t="s">
        <v>65</v>
      </c>
      <c r="C160" s="251" t="s">
        <v>66</v>
      </c>
      <c r="D160" s="228"/>
      <c r="E160" s="229"/>
      <c r="F160" s="230"/>
      <c r="G160" s="230">
        <f>SUMIF(AG161:AG175,"&lt;&gt;NOR",G161:G175)</f>
        <v>0</v>
      </c>
      <c r="H160" s="230"/>
      <c r="I160" s="230">
        <f>SUM(I161:I175)</f>
        <v>0</v>
      </c>
      <c r="J160" s="230"/>
      <c r="K160" s="230">
        <f>SUM(K161:K175)</f>
        <v>0</v>
      </c>
      <c r="L160" s="230"/>
      <c r="M160" s="230">
        <f>SUM(M161:M175)</f>
        <v>0</v>
      </c>
      <c r="N160" s="230"/>
      <c r="O160" s="230">
        <f>SUM(O161:O175)</f>
        <v>1.3</v>
      </c>
      <c r="P160" s="230"/>
      <c r="Q160" s="230">
        <f>SUM(Q161:Q175)</f>
        <v>0</v>
      </c>
      <c r="R160" s="230"/>
      <c r="S160" s="230"/>
      <c r="T160" s="231"/>
      <c r="U160" s="225"/>
      <c r="V160" s="225">
        <f>SUM(V161:V175)</f>
        <v>0</v>
      </c>
      <c r="W160" s="225"/>
      <c r="X160" s="225"/>
      <c r="AG160" t="s">
        <v>100</v>
      </c>
    </row>
    <row r="161" spans="1:60" ht="20.399999999999999" outlineLevel="1" x14ac:dyDescent="0.25">
      <c r="A161" s="232">
        <v>50</v>
      </c>
      <c r="B161" s="233" t="s">
        <v>298</v>
      </c>
      <c r="C161" s="252" t="s">
        <v>299</v>
      </c>
      <c r="D161" s="234" t="s">
        <v>213</v>
      </c>
      <c r="E161" s="235">
        <v>26</v>
      </c>
      <c r="F161" s="236"/>
      <c r="G161" s="237">
        <f>ROUND(E161*F161,2)</f>
        <v>0</v>
      </c>
      <c r="H161" s="236"/>
      <c r="I161" s="237">
        <f>ROUND(E161*H161,2)</f>
        <v>0</v>
      </c>
      <c r="J161" s="236"/>
      <c r="K161" s="237">
        <f>ROUND(E161*J161,2)</f>
        <v>0</v>
      </c>
      <c r="L161" s="237">
        <v>21</v>
      </c>
      <c r="M161" s="237">
        <f>G161*(1+L161/100)</f>
        <v>0</v>
      </c>
      <c r="N161" s="237">
        <v>0.05</v>
      </c>
      <c r="O161" s="237">
        <f>ROUND(E161*N161,2)</f>
        <v>1.3</v>
      </c>
      <c r="P161" s="237">
        <v>0</v>
      </c>
      <c r="Q161" s="237">
        <f>ROUND(E161*P161,2)</f>
        <v>0</v>
      </c>
      <c r="R161" s="237"/>
      <c r="S161" s="237" t="s">
        <v>185</v>
      </c>
      <c r="T161" s="238" t="s">
        <v>186</v>
      </c>
      <c r="U161" s="220">
        <v>0</v>
      </c>
      <c r="V161" s="220">
        <f>ROUND(E161*U161,2)</f>
        <v>0</v>
      </c>
      <c r="W161" s="220"/>
      <c r="X161" s="220" t="s">
        <v>106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107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5">
      <c r="A162" s="218"/>
      <c r="B162" s="219"/>
      <c r="C162" s="254" t="s">
        <v>300</v>
      </c>
      <c r="D162" s="221"/>
      <c r="E162" s="222">
        <v>26</v>
      </c>
      <c r="F162" s="220"/>
      <c r="G162" s="220"/>
      <c r="H162" s="220"/>
      <c r="I162" s="220"/>
      <c r="J162" s="220"/>
      <c r="K162" s="220"/>
      <c r="L162" s="220"/>
      <c r="M162" s="220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20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111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ht="20.399999999999999" outlineLevel="1" x14ac:dyDescent="0.25">
      <c r="A163" s="232">
        <v>51</v>
      </c>
      <c r="B163" s="233" t="s">
        <v>301</v>
      </c>
      <c r="C163" s="252" t="s">
        <v>302</v>
      </c>
      <c r="D163" s="234" t="s">
        <v>213</v>
      </c>
      <c r="E163" s="235">
        <v>8</v>
      </c>
      <c r="F163" s="236"/>
      <c r="G163" s="237">
        <f>ROUND(E163*F163,2)</f>
        <v>0</v>
      </c>
      <c r="H163" s="236"/>
      <c r="I163" s="237">
        <f>ROUND(E163*H163,2)</f>
        <v>0</v>
      </c>
      <c r="J163" s="236"/>
      <c r="K163" s="237">
        <f>ROUND(E163*J163,2)</f>
        <v>0</v>
      </c>
      <c r="L163" s="237">
        <v>21</v>
      </c>
      <c r="M163" s="237">
        <f>G163*(1+L163/100)</f>
        <v>0</v>
      </c>
      <c r="N163" s="237">
        <v>0</v>
      </c>
      <c r="O163" s="237">
        <f>ROUND(E163*N163,2)</f>
        <v>0</v>
      </c>
      <c r="P163" s="237">
        <v>0</v>
      </c>
      <c r="Q163" s="237">
        <f>ROUND(E163*P163,2)</f>
        <v>0</v>
      </c>
      <c r="R163" s="237"/>
      <c r="S163" s="237" t="s">
        <v>185</v>
      </c>
      <c r="T163" s="238" t="s">
        <v>186</v>
      </c>
      <c r="U163" s="220">
        <v>0</v>
      </c>
      <c r="V163" s="220">
        <f>ROUND(E163*U163,2)</f>
        <v>0</v>
      </c>
      <c r="W163" s="220"/>
      <c r="X163" s="220" t="s">
        <v>106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107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5">
      <c r="A164" s="218"/>
      <c r="B164" s="219"/>
      <c r="C164" s="254" t="s">
        <v>303</v>
      </c>
      <c r="D164" s="221"/>
      <c r="E164" s="222">
        <v>8</v>
      </c>
      <c r="F164" s="220"/>
      <c r="G164" s="220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111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5">
      <c r="A165" s="232">
        <v>52</v>
      </c>
      <c r="B165" s="233" t="s">
        <v>304</v>
      </c>
      <c r="C165" s="252" t="s">
        <v>305</v>
      </c>
      <c r="D165" s="234" t="s">
        <v>245</v>
      </c>
      <c r="E165" s="235">
        <v>9.4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21</v>
      </c>
      <c r="M165" s="237">
        <f>G165*(1+L165/100)</f>
        <v>0</v>
      </c>
      <c r="N165" s="237">
        <v>0</v>
      </c>
      <c r="O165" s="237">
        <f>ROUND(E165*N165,2)</f>
        <v>0</v>
      </c>
      <c r="P165" s="237">
        <v>0</v>
      </c>
      <c r="Q165" s="237">
        <f>ROUND(E165*P165,2)</f>
        <v>0</v>
      </c>
      <c r="R165" s="237"/>
      <c r="S165" s="237" t="s">
        <v>185</v>
      </c>
      <c r="T165" s="238" t="s">
        <v>186</v>
      </c>
      <c r="U165" s="220">
        <v>0</v>
      </c>
      <c r="V165" s="220">
        <f>ROUND(E165*U165,2)</f>
        <v>0</v>
      </c>
      <c r="W165" s="220"/>
      <c r="X165" s="220" t="s">
        <v>106</v>
      </c>
      <c r="Y165" s="211"/>
      <c r="Z165" s="211"/>
      <c r="AA165" s="211"/>
      <c r="AB165" s="211"/>
      <c r="AC165" s="211"/>
      <c r="AD165" s="211"/>
      <c r="AE165" s="211"/>
      <c r="AF165" s="211"/>
      <c r="AG165" s="211" t="s">
        <v>107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5">
      <c r="A166" s="218"/>
      <c r="B166" s="219"/>
      <c r="C166" s="254" t="s">
        <v>306</v>
      </c>
      <c r="D166" s="221"/>
      <c r="E166" s="222">
        <v>9.4</v>
      </c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111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5">
      <c r="A167" s="232">
        <v>53</v>
      </c>
      <c r="B167" s="233" t="s">
        <v>307</v>
      </c>
      <c r="C167" s="252" t="s">
        <v>308</v>
      </c>
      <c r="D167" s="234" t="s">
        <v>213</v>
      </c>
      <c r="E167" s="235">
        <v>2</v>
      </c>
      <c r="F167" s="236"/>
      <c r="G167" s="237">
        <f>ROUND(E167*F167,2)</f>
        <v>0</v>
      </c>
      <c r="H167" s="236"/>
      <c r="I167" s="237">
        <f>ROUND(E167*H167,2)</f>
        <v>0</v>
      </c>
      <c r="J167" s="236"/>
      <c r="K167" s="237">
        <f>ROUND(E167*J167,2)</f>
        <v>0</v>
      </c>
      <c r="L167" s="237">
        <v>21</v>
      </c>
      <c r="M167" s="237">
        <f>G167*(1+L167/100)</f>
        <v>0</v>
      </c>
      <c r="N167" s="237">
        <v>0</v>
      </c>
      <c r="O167" s="237">
        <f>ROUND(E167*N167,2)</f>
        <v>0</v>
      </c>
      <c r="P167" s="237">
        <v>0</v>
      </c>
      <c r="Q167" s="237">
        <f>ROUND(E167*P167,2)</f>
        <v>0</v>
      </c>
      <c r="R167" s="237"/>
      <c r="S167" s="237" t="s">
        <v>185</v>
      </c>
      <c r="T167" s="238" t="s">
        <v>186</v>
      </c>
      <c r="U167" s="220">
        <v>0</v>
      </c>
      <c r="V167" s="220">
        <f>ROUND(E167*U167,2)</f>
        <v>0</v>
      </c>
      <c r="W167" s="220"/>
      <c r="X167" s="220" t="s">
        <v>106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107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5">
      <c r="A168" s="218"/>
      <c r="B168" s="219"/>
      <c r="C168" s="254" t="s">
        <v>309</v>
      </c>
      <c r="D168" s="221"/>
      <c r="E168" s="222">
        <v>2</v>
      </c>
      <c r="F168" s="220"/>
      <c r="G168" s="220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111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5">
      <c r="A169" s="232">
        <v>54</v>
      </c>
      <c r="B169" s="233" t="s">
        <v>310</v>
      </c>
      <c r="C169" s="252" t="s">
        <v>311</v>
      </c>
      <c r="D169" s="234" t="s">
        <v>245</v>
      </c>
      <c r="E169" s="235">
        <v>210</v>
      </c>
      <c r="F169" s="236"/>
      <c r="G169" s="237">
        <f>ROUND(E169*F169,2)</f>
        <v>0</v>
      </c>
      <c r="H169" s="236"/>
      <c r="I169" s="237">
        <f>ROUND(E169*H169,2)</f>
        <v>0</v>
      </c>
      <c r="J169" s="236"/>
      <c r="K169" s="237">
        <f>ROUND(E169*J169,2)</f>
        <v>0</v>
      </c>
      <c r="L169" s="237">
        <v>21</v>
      </c>
      <c r="M169" s="237">
        <f>G169*(1+L169/100)</f>
        <v>0</v>
      </c>
      <c r="N169" s="237">
        <v>0</v>
      </c>
      <c r="O169" s="237">
        <f>ROUND(E169*N169,2)</f>
        <v>0</v>
      </c>
      <c r="P169" s="237">
        <v>0</v>
      </c>
      <c r="Q169" s="237">
        <f>ROUND(E169*P169,2)</f>
        <v>0</v>
      </c>
      <c r="R169" s="237"/>
      <c r="S169" s="237" t="s">
        <v>185</v>
      </c>
      <c r="T169" s="238" t="s">
        <v>186</v>
      </c>
      <c r="U169" s="220">
        <v>0</v>
      </c>
      <c r="V169" s="220">
        <f>ROUND(E169*U169,2)</f>
        <v>0</v>
      </c>
      <c r="W169" s="220"/>
      <c r="X169" s="220" t="s">
        <v>106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107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5">
      <c r="A170" s="218"/>
      <c r="B170" s="219"/>
      <c r="C170" s="254" t="s">
        <v>312</v>
      </c>
      <c r="D170" s="221"/>
      <c r="E170" s="222">
        <v>210</v>
      </c>
      <c r="F170" s="220"/>
      <c r="G170" s="220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111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ht="20.399999999999999" outlineLevel="1" x14ac:dyDescent="0.25">
      <c r="A171" s="232">
        <v>55</v>
      </c>
      <c r="B171" s="233" t="s">
        <v>313</v>
      </c>
      <c r="C171" s="252" t="s">
        <v>314</v>
      </c>
      <c r="D171" s="234" t="s">
        <v>245</v>
      </c>
      <c r="E171" s="235">
        <v>70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21</v>
      </c>
      <c r="M171" s="237">
        <f>G171*(1+L171/100)</f>
        <v>0</v>
      </c>
      <c r="N171" s="237">
        <v>0</v>
      </c>
      <c r="O171" s="237">
        <f>ROUND(E171*N171,2)</f>
        <v>0</v>
      </c>
      <c r="P171" s="237">
        <v>0</v>
      </c>
      <c r="Q171" s="237">
        <f>ROUND(E171*P171,2)</f>
        <v>0</v>
      </c>
      <c r="R171" s="237"/>
      <c r="S171" s="237" t="s">
        <v>185</v>
      </c>
      <c r="T171" s="238" t="s">
        <v>186</v>
      </c>
      <c r="U171" s="220">
        <v>0</v>
      </c>
      <c r="V171" s="220">
        <f>ROUND(E171*U171,2)</f>
        <v>0</v>
      </c>
      <c r="W171" s="220"/>
      <c r="X171" s="220" t="s">
        <v>106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107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5">
      <c r="A172" s="218"/>
      <c r="B172" s="219"/>
      <c r="C172" s="254" t="s">
        <v>315</v>
      </c>
      <c r="D172" s="221"/>
      <c r="E172" s="222">
        <v>70</v>
      </c>
      <c r="F172" s="220"/>
      <c r="G172" s="220"/>
      <c r="H172" s="220"/>
      <c r="I172" s="220"/>
      <c r="J172" s="220"/>
      <c r="K172" s="220"/>
      <c r="L172" s="220"/>
      <c r="M172" s="220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111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5">
      <c r="A173" s="232">
        <v>56</v>
      </c>
      <c r="B173" s="233" t="s">
        <v>316</v>
      </c>
      <c r="C173" s="252" t="s">
        <v>317</v>
      </c>
      <c r="D173" s="234" t="s">
        <v>135</v>
      </c>
      <c r="E173" s="235">
        <v>42.24</v>
      </c>
      <c r="F173" s="236"/>
      <c r="G173" s="237">
        <f>ROUND(E173*F173,2)</f>
        <v>0</v>
      </c>
      <c r="H173" s="236"/>
      <c r="I173" s="237">
        <f>ROUND(E173*H173,2)</f>
        <v>0</v>
      </c>
      <c r="J173" s="236"/>
      <c r="K173" s="237">
        <f>ROUND(E173*J173,2)</f>
        <v>0</v>
      </c>
      <c r="L173" s="237">
        <v>21</v>
      </c>
      <c r="M173" s="237">
        <f>G173*(1+L173/100)</f>
        <v>0</v>
      </c>
      <c r="N173" s="237">
        <v>0</v>
      </c>
      <c r="O173" s="237">
        <f>ROUND(E173*N173,2)</f>
        <v>0</v>
      </c>
      <c r="P173" s="237">
        <v>0</v>
      </c>
      <c r="Q173" s="237">
        <f>ROUND(E173*P173,2)</f>
        <v>0</v>
      </c>
      <c r="R173" s="237"/>
      <c r="S173" s="237" t="s">
        <v>185</v>
      </c>
      <c r="T173" s="238" t="s">
        <v>186</v>
      </c>
      <c r="U173" s="220">
        <v>0</v>
      </c>
      <c r="V173" s="220">
        <f>ROUND(E173*U173,2)</f>
        <v>0</v>
      </c>
      <c r="W173" s="220"/>
      <c r="X173" s="220" t="s">
        <v>106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107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5">
      <c r="A174" s="218"/>
      <c r="B174" s="219"/>
      <c r="C174" s="254" t="s">
        <v>318</v>
      </c>
      <c r="D174" s="221"/>
      <c r="E174" s="222">
        <v>38.4</v>
      </c>
      <c r="F174" s="220"/>
      <c r="G174" s="220"/>
      <c r="H174" s="220"/>
      <c r="I174" s="220"/>
      <c r="J174" s="220"/>
      <c r="K174" s="220"/>
      <c r="L174" s="220"/>
      <c r="M174" s="220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20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111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5">
      <c r="A175" s="218"/>
      <c r="B175" s="219"/>
      <c r="C175" s="254" t="s">
        <v>319</v>
      </c>
      <c r="D175" s="221"/>
      <c r="E175" s="222">
        <v>3.84</v>
      </c>
      <c r="F175" s="220"/>
      <c r="G175" s="220"/>
      <c r="H175" s="220"/>
      <c r="I175" s="220"/>
      <c r="J175" s="220"/>
      <c r="K175" s="220"/>
      <c r="L175" s="220"/>
      <c r="M175" s="220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111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x14ac:dyDescent="0.25">
      <c r="A176" s="226" t="s">
        <v>99</v>
      </c>
      <c r="B176" s="227" t="s">
        <v>67</v>
      </c>
      <c r="C176" s="251" t="s">
        <v>68</v>
      </c>
      <c r="D176" s="228"/>
      <c r="E176" s="229"/>
      <c r="F176" s="230"/>
      <c r="G176" s="230">
        <f>SUMIF(AG177:AG204,"&lt;&gt;NOR",G177:G204)</f>
        <v>0</v>
      </c>
      <c r="H176" s="230"/>
      <c r="I176" s="230">
        <f>SUM(I177:I204)</f>
        <v>0</v>
      </c>
      <c r="J176" s="230"/>
      <c r="K176" s="230">
        <f>SUM(K177:K204)</f>
        <v>0</v>
      </c>
      <c r="L176" s="230"/>
      <c r="M176" s="230">
        <f>SUM(M177:M204)</f>
        <v>0</v>
      </c>
      <c r="N176" s="230"/>
      <c r="O176" s="230">
        <f>SUM(O177:O204)</f>
        <v>0</v>
      </c>
      <c r="P176" s="230"/>
      <c r="Q176" s="230">
        <f>SUM(Q177:Q204)</f>
        <v>60.659999999999989</v>
      </c>
      <c r="R176" s="230"/>
      <c r="S176" s="230"/>
      <c r="T176" s="231"/>
      <c r="U176" s="225"/>
      <c r="V176" s="225">
        <f>SUM(V177:V204)</f>
        <v>79.11</v>
      </c>
      <c r="W176" s="225"/>
      <c r="X176" s="225"/>
      <c r="AG176" t="s">
        <v>100</v>
      </c>
    </row>
    <row r="177" spans="1:60" ht="20.399999999999999" outlineLevel="1" x14ac:dyDescent="0.25">
      <c r="A177" s="232">
        <v>57</v>
      </c>
      <c r="B177" s="233" t="s">
        <v>320</v>
      </c>
      <c r="C177" s="252" t="s">
        <v>321</v>
      </c>
      <c r="D177" s="234" t="s">
        <v>135</v>
      </c>
      <c r="E177" s="235">
        <v>5.5</v>
      </c>
      <c r="F177" s="236"/>
      <c r="G177" s="237">
        <f>ROUND(E177*F177,2)</f>
        <v>0</v>
      </c>
      <c r="H177" s="236"/>
      <c r="I177" s="237">
        <f>ROUND(E177*H177,2)</f>
        <v>0</v>
      </c>
      <c r="J177" s="236"/>
      <c r="K177" s="237">
        <f>ROUND(E177*J177,2)</f>
        <v>0</v>
      </c>
      <c r="L177" s="237">
        <v>21</v>
      </c>
      <c r="M177" s="237">
        <f>G177*(1+L177/100)</f>
        <v>0</v>
      </c>
      <c r="N177" s="237">
        <v>0</v>
      </c>
      <c r="O177" s="237">
        <f>ROUND(E177*N177,2)</f>
        <v>0</v>
      </c>
      <c r="P177" s="237">
        <v>0.13800000000000001</v>
      </c>
      <c r="Q177" s="237">
        <f>ROUND(E177*P177,2)</f>
        <v>0.76</v>
      </c>
      <c r="R177" s="237" t="s">
        <v>216</v>
      </c>
      <c r="S177" s="237" t="s">
        <v>105</v>
      </c>
      <c r="T177" s="238" t="s">
        <v>105</v>
      </c>
      <c r="U177" s="220">
        <v>0.16</v>
      </c>
      <c r="V177" s="220">
        <f>ROUND(E177*U177,2)</f>
        <v>0.88</v>
      </c>
      <c r="W177" s="220"/>
      <c r="X177" s="220" t="s">
        <v>106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107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5">
      <c r="A178" s="218"/>
      <c r="B178" s="219"/>
      <c r="C178" s="253" t="s">
        <v>322</v>
      </c>
      <c r="D178" s="239"/>
      <c r="E178" s="239"/>
      <c r="F178" s="239"/>
      <c r="G178" s="239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109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5">
      <c r="A179" s="218"/>
      <c r="B179" s="219"/>
      <c r="C179" s="254" t="s">
        <v>323</v>
      </c>
      <c r="D179" s="221"/>
      <c r="E179" s="222">
        <v>5.5</v>
      </c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111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ht="20.399999999999999" outlineLevel="1" x14ac:dyDescent="0.25">
      <c r="A180" s="232">
        <v>58</v>
      </c>
      <c r="B180" s="233" t="s">
        <v>324</v>
      </c>
      <c r="C180" s="252" t="s">
        <v>325</v>
      </c>
      <c r="D180" s="234" t="s">
        <v>135</v>
      </c>
      <c r="E180" s="235">
        <v>5.5</v>
      </c>
      <c r="F180" s="236"/>
      <c r="G180" s="237">
        <f>ROUND(E180*F180,2)</f>
        <v>0</v>
      </c>
      <c r="H180" s="236"/>
      <c r="I180" s="237">
        <f>ROUND(E180*H180,2)</f>
        <v>0</v>
      </c>
      <c r="J180" s="236"/>
      <c r="K180" s="237">
        <f>ROUND(E180*J180,2)</f>
        <v>0</v>
      </c>
      <c r="L180" s="237">
        <v>21</v>
      </c>
      <c r="M180" s="237">
        <f>G180*(1+L180/100)</f>
        <v>0</v>
      </c>
      <c r="N180" s="237">
        <v>0</v>
      </c>
      <c r="O180" s="237">
        <f>ROUND(E180*N180,2)</f>
        <v>0</v>
      </c>
      <c r="P180" s="237">
        <v>0.33</v>
      </c>
      <c r="Q180" s="237">
        <f>ROUND(E180*P180,2)</f>
        <v>1.82</v>
      </c>
      <c r="R180" s="237" t="s">
        <v>216</v>
      </c>
      <c r="S180" s="237" t="s">
        <v>105</v>
      </c>
      <c r="T180" s="238" t="s">
        <v>105</v>
      </c>
      <c r="U180" s="220">
        <v>0.3135</v>
      </c>
      <c r="V180" s="220">
        <f>ROUND(E180*U180,2)</f>
        <v>1.72</v>
      </c>
      <c r="W180" s="220"/>
      <c r="X180" s="220" t="s">
        <v>106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107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5">
      <c r="A181" s="218"/>
      <c r="B181" s="219"/>
      <c r="C181" s="254" t="s">
        <v>326</v>
      </c>
      <c r="D181" s="221"/>
      <c r="E181" s="222">
        <v>5.5</v>
      </c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111</v>
      </c>
      <c r="AH181" s="211">
        <v>5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ht="20.399999999999999" outlineLevel="1" x14ac:dyDescent="0.25">
      <c r="A182" s="232">
        <v>59</v>
      </c>
      <c r="B182" s="233" t="s">
        <v>327</v>
      </c>
      <c r="C182" s="252" t="s">
        <v>328</v>
      </c>
      <c r="D182" s="234" t="s">
        <v>135</v>
      </c>
      <c r="E182" s="235">
        <v>8.3000000000000007</v>
      </c>
      <c r="F182" s="236"/>
      <c r="G182" s="237">
        <f>ROUND(E182*F182,2)</f>
        <v>0</v>
      </c>
      <c r="H182" s="236"/>
      <c r="I182" s="237">
        <f>ROUND(E182*H182,2)</f>
        <v>0</v>
      </c>
      <c r="J182" s="236"/>
      <c r="K182" s="237">
        <f>ROUND(E182*J182,2)</f>
        <v>0</v>
      </c>
      <c r="L182" s="237">
        <v>21</v>
      </c>
      <c r="M182" s="237">
        <f>G182*(1+L182/100)</f>
        <v>0</v>
      </c>
      <c r="N182" s="237">
        <v>0</v>
      </c>
      <c r="O182" s="237">
        <f>ROUND(E182*N182,2)</f>
        <v>0</v>
      </c>
      <c r="P182" s="237">
        <v>0.374</v>
      </c>
      <c r="Q182" s="237">
        <f>ROUND(E182*P182,2)</f>
        <v>3.1</v>
      </c>
      <c r="R182" s="237" t="s">
        <v>216</v>
      </c>
      <c r="S182" s="237" t="s">
        <v>105</v>
      </c>
      <c r="T182" s="238" t="s">
        <v>105</v>
      </c>
      <c r="U182" s="220">
        <v>0.56869999999999998</v>
      </c>
      <c r="V182" s="220">
        <f>ROUND(E182*U182,2)</f>
        <v>4.72</v>
      </c>
      <c r="W182" s="220"/>
      <c r="X182" s="220" t="s">
        <v>106</v>
      </c>
      <c r="Y182" s="211"/>
      <c r="Z182" s="211"/>
      <c r="AA182" s="211"/>
      <c r="AB182" s="211"/>
      <c r="AC182" s="211"/>
      <c r="AD182" s="211"/>
      <c r="AE182" s="211"/>
      <c r="AF182" s="211"/>
      <c r="AG182" s="211" t="s">
        <v>107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5">
      <c r="A183" s="218"/>
      <c r="B183" s="219"/>
      <c r="C183" s="254" t="s">
        <v>329</v>
      </c>
      <c r="D183" s="221"/>
      <c r="E183" s="222">
        <v>8.3000000000000007</v>
      </c>
      <c r="F183" s="220"/>
      <c r="G183" s="220"/>
      <c r="H183" s="220"/>
      <c r="I183" s="220"/>
      <c r="J183" s="220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20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111</v>
      </c>
      <c r="AH183" s="211">
        <v>5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5">
      <c r="A184" s="232">
        <v>60</v>
      </c>
      <c r="B184" s="233" t="s">
        <v>330</v>
      </c>
      <c r="C184" s="252" t="s">
        <v>331</v>
      </c>
      <c r="D184" s="234" t="s">
        <v>135</v>
      </c>
      <c r="E184" s="235">
        <v>8.3000000000000007</v>
      </c>
      <c r="F184" s="236"/>
      <c r="G184" s="237">
        <f>ROUND(E184*F184,2)</f>
        <v>0</v>
      </c>
      <c r="H184" s="236"/>
      <c r="I184" s="237">
        <f>ROUND(E184*H184,2)</f>
        <v>0</v>
      </c>
      <c r="J184" s="236"/>
      <c r="K184" s="237">
        <f>ROUND(E184*J184,2)</f>
        <v>0</v>
      </c>
      <c r="L184" s="237">
        <v>21</v>
      </c>
      <c r="M184" s="237">
        <f>G184*(1+L184/100)</f>
        <v>0</v>
      </c>
      <c r="N184" s="237">
        <v>0</v>
      </c>
      <c r="O184" s="237">
        <f>ROUND(E184*N184,2)</f>
        <v>0</v>
      </c>
      <c r="P184" s="237">
        <v>0.11</v>
      </c>
      <c r="Q184" s="237">
        <f>ROUND(E184*P184,2)</f>
        <v>0.91</v>
      </c>
      <c r="R184" s="237" t="s">
        <v>216</v>
      </c>
      <c r="S184" s="237" t="s">
        <v>105</v>
      </c>
      <c r="T184" s="238" t="s">
        <v>105</v>
      </c>
      <c r="U184" s="220">
        <v>0.2</v>
      </c>
      <c r="V184" s="220">
        <f>ROUND(E184*U184,2)</f>
        <v>1.66</v>
      </c>
      <c r="W184" s="220"/>
      <c r="X184" s="220" t="s">
        <v>106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107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5">
      <c r="A185" s="218"/>
      <c r="B185" s="219"/>
      <c r="C185" s="254" t="s">
        <v>332</v>
      </c>
      <c r="D185" s="221"/>
      <c r="E185" s="222">
        <v>8.3000000000000007</v>
      </c>
      <c r="F185" s="220"/>
      <c r="G185" s="220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220"/>
      <c r="X185" s="22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111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5">
      <c r="A186" s="232">
        <v>61</v>
      </c>
      <c r="B186" s="233" t="s">
        <v>333</v>
      </c>
      <c r="C186" s="252" t="s">
        <v>334</v>
      </c>
      <c r="D186" s="234" t="s">
        <v>135</v>
      </c>
      <c r="E186" s="235">
        <v>257</v>
      </c>
      <c r="F186" s="236"/>
      <c r="G186" s="237">
        <f>ROUND(E186*F186,2)</f>
        <v>0</v>
      </c>
      <c r="H186" s="236"/>
      <c r="I186" s="237">
        <f>ROUND(E186*H186,2)</f>
        <v>0</v>
      </c>
      <c r="J186" s="236"/>
      <c r="K186" s="237">
        <f>ROUND(E186*J186,2)</f>
        <v>0</v>
      </c>
      <c r="L186" s="237">
        <v>21</v>
      </c>
      <c r="M186" s="237">
        <f>G186*(1+L186/100)</f>
        <v>0</v>
      </c>
      <c r="N186" s="237">
        <v>0</v>
      </c>
      <c r="O186" s="237">
        <f>ROUND(E186*N186,2)</f>
        <v>0</v>
      </c>
      <c r="P186" s="237">
        <v>0.11</v>
      </c>
      <c r="Q186" s="237">
        <f>ROUND(E186*P186,2)</f>
        <v>28.27</v>
      </c>
      <c r="R186" s="237" t="s">
        <v>216</v>
      </c>
      <c r="S186" s="237" t="s">
        <v>105</v>
      </c>
      <c r="T186" s="238" t="s">
        <v>105</v>
      </c>
      <c r="U186" s="220">
        <v>4.2999999999999997E-2</v>
      </c>
      <c r="V186" s="220">
        <f>ROUND(E186*U186,2)</f>
        <v>11.05</v>
      </c>
      <c r="W186" s="220"/>
      <c r="X186" s="220" t="s">
        <v>106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107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5">
      <c r="A187" s="218"/>
      <c r="B187" s="219"/>
      <c r="C187" s="254" t="s">
        <v>335</v>
      </c>
      <c r="D187" s="221"/>
      <c r="E187" s="222">
        <v>257</v>
      </c>
      <c r="F187" s="220"/>
      <c r="G187" s="220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2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111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ht="20.399999999999999" outlineLevel="1" x14ac:dyDescent="0.25">
      <c r="A188" s="232">
        <v>62</v>
      </c>
      <c r="B188" s="233" t="s">
        <v>336</v>
      </c>
      <c r="C188" s="252" t="s">
        <v>337</v>
      </c>
      <c r="D188" s="234" t="s">
        <v>135</v>
      </c>
      <c r="E188" s="235">
        <v>10.119999999999999</v>
      </c>
      <c r="F188" s="236"/>
      <c r="G188" s="237">
        <f>ROUND(E188*F188,2)</f>
        <v>0</v>
      </c>
      <c r="H188" s="236"/>
      <c r="I188" s="237">
        <f>ROUND(E188*H188,2)</f>
        <v>0</v>
      </c>
      <c r="J188" s="236"/>
      <c r="K188" s="237">
        <f>ROUND(E188*J188,2)</f>
        <v>0</v>
      </c>
      <c r="L188" s="237">
        <v>21</v>
      </c>
      <c r="M188" s="237">
        <f>G188*(1+L188/100)</f>
        <v>0</v>
      </c>
      <c r="N188" s="237">
        <v>0</v>
      </c>
      <c r="O188" s="237">
        <f>ROUND(E188*N188,2)</f>
        <v>0</v>
      </c>
      <c r="P188" s="237">
        <v>0.312</v>
      </c>
      <c r="Q188" s="237">
        <f>ROUND(E188*P188,2)</f>
        <v>3.16</v>
      </c>
      <c r="R188" s="237" t="s">
        <v>216</v>
      </c>
      <c r="S188" s="237" t="s">
        <v>105</v>
      </c>
      <c r="T188" s="238" t="s">
        <v>105</v>
      </c>
      <c r="U188" s="220">
        <v>1.0709</v>
      </c>
      <c r="V188" s="220">
        <f>ROUND(E188*U188,2)</f>
        <v>10.84</v>
      </c>
      <c r="W188" s="220"/>
      <c r="X188" s="220" t="s">
        <v>106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107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5">
      <c r="A189" s="218"/>
      <c r="B189" s="219"/>
      <c r="C189" s="254" t="s">
        <v>338</v>
      </c>
      <c r="D189" s="221"/>
      <c r="E189" s="222">
        <v>9.4</v>
      </c>
      <c r="F189" s="220"/>
      <c r="G189" s="220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111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5">
      <c r="A190" s="218"/>
      <c r="B190" s="219"/>
      <c r="C190" s="254" t="s">
        <v>339</v>
      </c>
      <c r="D190" s="221"/>
      <c r="E190" s="222">
        <v>0.72</v>
      </c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20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111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5">
      <c r="A191" s="232">
        <v>63</v>
      </c>
      <c r="B191" s="233" t="s">
        <v>340</v>
      </c>
      <c r="C191" s="252" t="s">
        <v>341</v>
      </c>
      <c r="D191" s="234" t="s">
        <v>245</v>
      </c>
      <c r="E191" s="235">
        <v>92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21</v>
      </c>
      <c r="M191" s="237">
        <f>G191*(1+L191/100)</f>
        <v>0</v>
      </c>
      <c r="N191" s="237">
        <v>0</v>
      </c>
      <c r="O191" s="237">
        <f>ROUND(E191*N191,2)</f>
        <v>0</v>
      </c>
      <c r="P191" s="237">
        <v>0.22</v>
      </c>
      <c r="Q191" s="237">
        <f>ROUND(E191*P191,2)</f>
        <v>20.239999999999998</v>
      </c>
      <c r="R191" s="237" t="s">
        <v>216</v>
      </c>
      <c r="S191" s="237" t="s">
        <v>105</v>
      </c>
      <c r="T191" s="238" t="s">
        <v>105</v>
      </c>
      <c r="U191" s="220">
        <v>0.14299999999999999</v>
      </c>
      <c r="V191" s="220">
        <f>ROUND(E191*U191,2)</f>
        <v>13.16</v>
      </c>
      <c r="W191" s="220"/>
      <c r="X191" s="220" t="s">
        <v>106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107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5">
      <c r="A192" s="218"/>
      <c r="B192" s="219"/>
      <c r="C192" s="253" t="s">
        <v>342</v>
      </c>
      <c r="D192" s="239"/>
      <c r="E192" s="239"/>
      <c r="F192" s="239"/>
      <c r="G192" s="239"/>
      <c r="H192" s="220"/>
      <c r="I192" s="220"/>
      <c r="J192" s="220"/>
      <c r="K192" s="220"/>
      <c r="L192" s="220"/>
      <c r="M192" s="220"/>
      <c r="N192" s="220"/>
      <c r="O192" s="220"/>
      <c r="P192" s="220"/>
      <c r="Q192" s="220"/>
      <c r="R192" s="220"/>
      <c r="S192" s="220"/>
      <c r="T192" s="220"/>
      <c r="U192" s="220"/>
      <c r="V192" s="220"/>
      <c r="W192" s="220"/>
      <c r="X192" s="220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109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40" t="str">
        <f>C192</f>
        <v>s vybouráním lože, s přemístěním hmot na skládku na vzdálenost do 3 m nebo naložením na dopravní prostředek</v>
      </c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5">
      <c r="A193" s="218"/>
      <c r="B193" s="219"/>
      <c r="C193" s="254" t="s">
        <v>343</v>
      </c>
      <c r="D193" s="221"/>
      <c r="E193" s="222">
        <v>92</v>
      </c>
      <c r="F193" s="220"/>
      <c r="G193" s="220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111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5">
      <c r="A194" s="232">
        <v>64</v>
      </c>
      <c r="B194" s="233" t="s">
        <v>344</v>
      </c>
      <c r="C194" s="252" t="s">
        <v>345</v>
      </c>
      <c r="D194" s="234" t="s">
        <v>245</v>
      </c>
      <c r="E194" s="235">
        <v>4.8</v>
      </c>
      <c r="F194" s="236"/>
      <c r="G194" s="237">
        <f>ROUND(E194*F194,2)</f>
        <v>0</v>
      </c>
      <c r="H194" s="236"/>
      <c r="I194" s="237">
        <f>ROUND(E194*H194,2)</f>
        <v>0</v>
      </c>
      <c r="J194" s="236"/>
      <c r="K194" s="237">
        <f>ROUND(E194*J194,2)</f>
        <v>0</v>
      </c>
      <c r="L194" s="237">
        <v>21</v>
      </c>
      <c r="M194" s="237">
        <f>G194*(1+L194/100)</f>
        <v>0</v>
      </c>
      <c r="N194" s="237">
        <v>0</v>
      </c>
      <c r="O194" s="237">
        <f>ROUND(E194*N194,2)</f>
        <v>0</v>
      </c>
      <c r="P194" s="237">
        <v>0</v>
      </c>
      <c r="Q194" s="237">
        <f>ROUND(E194*P194,2)</f>
        <v>0</v>
      </c>
      <c r="R194" s="237" t="s">
        <v>216</v>
      </c>
      <c r="S194" s="237" t="s">
        <v>105</v>
      </c>
      <c r="T194" s="238" t="s">
        <v>105</v>
      </c>
      <c r="U194" s="220">
        <v>0.11</v>
      </c>
      <c r="V194" s="220">
        <f>ROUND(E194*U194,2)</f>
        <v>0.53</v>
      </c>
      <c r="W194" s="220"/>
      <c r="X194" s="220" t="s">
        <v>106</v>
      </c>
      <c r="Y194" s="211"/>
      <c r="Z194" s="211"/>
      <c r="AA194" s="211"/>
      <c r="AB194" s="211"/>
      <c r="AC194" s="211"/>
      <c r="AD194" s="211"/>
      <c r="AE194" s="211"/>
      <c r="AF194" s="211"/>
      <c r="AG194" s="211" t="s">
        <v>107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5">
      <c r="A195" s="218"/>
      <c r="B195" s="219"/>
      <c r="C195" s="253" t="s">
        <v>346</v>
      </c>
      <c r="D195" s="239"/>
      <c r="E195" s="239"/>
      <c r="F195" s="239"/>
      <c r="G195" s="239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109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5">
      <c r="A196" s="218"/>
      <c r="B196" s="219"/>
      <c r="C196" s="254" t="s">
        <v>347</v>
      </c>
      <c r="D196" s="221"/>
      <c r="E196" s="222">
        <v>4.8</v>
      </c>
      <c r="F196" s="220"/>
      <c r="G196" s="220"/>
      <c r="H196" s="220"/>
      <c r="I196" s="220"/>
      <c r="J196" s="220"/>
      <c r="K196" s="220"/>
      <c r="L196" s="220"/>
      <c r="M196" s="220"/>
      <c r="N196" s="220"/>
      <c r="O196" s="220"/>
      <c r="P196" s="220"/>
      <c r="Q196" s="220"/>
      <c r="R196" s="220"/>
      <c r="S196" s="220"/>
      <c r="T196" s="220"/>
      <c r="U196" s="220"/>
      <c r="V196" s="220"/>
      <c r="W196" s="220"/>
      <c r="X196" s="22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111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5">
      <c r="A197" s="232">
        <v>65</v>
      </c>
      <c r="B197" s="233" t="s">
        <v>348</v>
      </c>
      <c r="C197" s="252" t="s">
        <v>349</v>
      </c>
      <c r="D197" s="234" t="s">
        <v>103</v>
      </c>
      <c r="E197" s="235">
        <v>0.75</v>
      </c>
      <c r="F197" s="236"/>
      <c r="G197" s="237">
        <f>ROUND(E197*F197,2)</f>
        <v>0</v>
      </c>
      <c r="H197" s="236"/>
      <c r="I197" s="237">
        <f>ROUND(E197*H197,2)</f>
        <v>0</v>
      </c>
      <c r="J197" s="236"/>
      <c r="K197" s="237">
        <f>ROUND(E197*J197,2)</f>
        <v>0</v>
      </c>
      <c r="L197" s="237">
        <v>21</v>
      </c>
      <c r="M197" s="237">
        <f>G197*(1+L197/100)</f>
        <v>0</v>
      </c>
      <c r="N197" s="237">
        <v>0</v>
      </c>
      <c r="O197" s="237">
        <f>ROUND(E197*N197,2)</f>
        <v>0</v>
      </c>
      <c r="P197" s="237">
        <v>2</v>
      </c>
      <c r="Q197" s="237">
        <f>ROUND(E197*P197,2)</f>
        <v>1.5</v>
      </c>
      <c r="R197" s="237" t="s">
        <v>350</v>
      </c>
      <c r="S197" s="237" t="s">
        <v>105</v>
      </c>
      <c r="T197" s="238" t="s">
        <v>105</v>
      </c>
      <c r="U197" s="220">
        <v>6.4359999999999999</v>
      </c>
      <c r="V197" s="220">
        <f>ROUND(E197*U197,2)</f>
        <v>4.83</v>
      </c>
      <c r="W197" s="220"/>
      <c r="X197" s="220" t="s">
        <v>106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107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5">
      <c r="A198" s="218"/>
      <c r="B198" s="219"/>
      <c r="C198" s="253" t="s">
        <v>351</v>
      </c>
      <c r="D198" s="239"/>
      <c r="E198" s="239"/>
      <c r="F198" s="239"/>
      <c r="G198" s="239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0"/>
      <c r="W198" s="220"/>
      <c r="X198" s="22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109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5">
      <c r="A199" s="218"/>
      <c r="B199" s="219"/>
      <c r="C199" s="254" t="s">
        <v>352</v>
      </c>
      <c r="D199" s="221"/>
      <c r="E199" s="222">
        <v>0.75</v>
      </c>
      <c r="F199" s="220"/>
      <c r="G199" s="220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2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111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5">
      <c r="A200" s="241">
        <v>66</v>
      </c>
      <c r="B200" s="242" t="s">
        <v>353</v>
      </c>
      <c r="C200" s="256" t="s">
        <v>354</v>
      </c>
      <c r="D200" s="243" t="s">
        <v>213</v>
      </c>
      <c r="E200" s="244">
        <v>1</v>
      </c>
      <c r="F200" s="245"/>
      <c r="G200" s="246">
        <f>ROUND(E200*F200,2)</f>
        <v>0</v>
      </c>
      <c r="H200" s="245"/>
      <c r="I200" s="246">
        <f>ROUND(E200*H200,2)</f>
        <v>0</v>
      </c>
      <c r="J200" s="245"/>
      <c r="K200" s="246">
        <f>ROUND(E200*J200,2)</f>
        <v>0</v>
      </c>
      <c r="L200" s="246">
        <v>21</v>
      </c>
      <c r="M200" s="246">
        <f>G200*(1+L200/100)</f>
        <v>0</v>
      </c>
      <c r="N200" s="246">
        <v>0</v>
      </c>
      <c r="O200" s="246">
        <f>ROUND(E200*N200,2)</f>
        <v>0</v>
      </c>
      <c r="P200" s="246">
        <v>0.9</v>
      </c>
      <c r="Q200" s="246">
        <f>ROUND(E200*P200,2)</f>
        <v>0.9</v>
      </c>
      <c r="R200" s="246"/>
      <c r="S200" s="246" t="s">
        <v>185</v>
      </c>
      <c r="T200" s="247" t="s">
        <v>186</v>
      </c>
      <c r="U200" s="220">
        <v>0</v>
      </c>
      <c r="V200" s="220">
        <f>ROUND(E200*U200,2)</f>
        <v>0</v>
      </c>
      <c r="W200" s="220"/>
      <c r="X200" s="220" t="s">
        <v>106</v>
      </c>
      <c r="Y200" s="211"/>
      <c r="Z200" s="211"/>
      <c r="AA200" s="211"/>
      <c r="AB200" s="211"/>
      <c r="AC200" s="211"/>
      <c r="AD200" s="211"/>
      <c r="AE200" s="211"/>
      <c r="AF200" s="211"/>
      <c r="AG200" s="211" t="s">
        <v>107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5">
      <c r="A201" s="232">
        <v>67</v>
      </c>
      <c r="B201" s="233" t="s">
        <v>355</v>
      </c>
      <c r="C201" s="252" t="s">
        <v>356</v>
      </c>
      <c r="D201" s="234" t="s">
        <v>140</v>
      </c>
      <c r="E201" s="235">
        <v>60.658639999999998</v>
      </c>
      <c r="F201" s="236"/>
      <c r="G201" s="237">
        <f>ROUND(E201*F201,2)</f>
        <v>0</v>
      </c>
      <c r="H201" s="236"/>
      <c r="I201" s="237">
        <f>ROUND(E201*H201,2)</f>
        <v>0</v>
      </c>
      <c r="J201" s="236"/>
      <c r="K201" s="237">
        <f>ROUND(E201*J201,2)</f>
        <v>0</v>
      </c>
      <c r="L201" s="237">
        <v>21</v>
      </c>
      <c r="M201" s="237">
        <f>G201*(1+L201/100)</f>
        <v>0</v>
      </c>
      <c r="N201" s="237">
        <v>0</v>
      </c>
      <c r="O201" s="237">
        <f>ROUND(E201*N201,2)</f>
        <v>0</v>
      </c>
      <c r="P201" s="237">
        <v>0</v>
      </c>
      <c r="Q201" s="237">
        <f>ROUND(E201*P201,2)</f>
        <v>0</v>
      </c>
      <c r="R201" s="237" t="s">
        <v>350</v>
      </c>
      <c r="S201" s="237" t="s">
        <v>105</v>
      </c>
      <c r="T201" s="238" t="s">
        <v>105</v>
      </c>
      <c r="U201" s="220">
        <v>0.49</v>
      </c>
      <c r="V201" s="220">
        <f>ROUND(E201*U201,2)</f>
        <v>29.72</v>
      </c>
      <c r="W201" s="220"/>
      <c r="X201" s="220" t="s">
        <v>357</v>
      </c>
      <c r="Y201" s="211"/>
      <c r="Z201" s="211"/>
      <c r="AA201" s="211"/>
      <c r="AB201" s="211"/>
      <c r="AC201" s="211"/>
      <c r="AD201" s="211"/>
      <c r="AE201" s="211"/>
      <c r="AF201" s="211"/>
      <c r="AG201" s="211" t="s">
        <v>358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5">
      <c r="A202" s="218"/>
      <c r="B202" s="219"/>
      <c r="C202" s="258" t="s">
        <v>359</v>
      </c>
      <c r="D202" s="249"/>
      <c r="E202" s="249"/>
      <c r="F202" s="249"/>
      <c r="G202" s="249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202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5">
      <c r="A203" s="241">
        <v>68</v>
      </c>
      <c r="B203" s="242" t="s">
        <v>360</v>
      </c>
      <c r="C203" s="256" t="s">
        <v>361</v>
      </c>
      <c r="D203" s="243" t="s">
        <v>140</v>
      </c>
      <c r="E203" s="244">
        <v>545.92776000000003</v>
      </c>
      <c r="F203" s="245"/>
      <c r="G203" s="246">
        <f>ROUND(E203*F203,2)</f>
        <v>0</v>
      </c>
      <c r="H203" s="245"/>
      <c r="I203" s="246">
        <f>ROUND(E203*H203,2)</f>
        <v>0</v>
      </c>
      <c r="J203" s="245"/>
      <c r="K203" s="246">
        <f>ROUND(E203*J203,2)</f>
        <v>0</v>
      </c>
      <c r="L203" s="246">
        <v>21</v>
      </c>
      <c r="M203" s="246">
        <f>G203*(1+L203/100)</f>
        <v>0</v>
      </c>
      <c r="N203" s="246">
        <v>0</v>
      </c>
      <c r="O203" s="246">
        <f>ROUND(E203*N203,2)</f>
        <v>0</v>
      </c>
      <c r="P203" s="246">
        <v>0</v>
      </c>
      <c r="Q203" s="246">
        <f>ROUND(E203*P203,2)</f>
        <v>0</v>
      </c>
      <c r="R203" s="246" t="s">
        <v>350</v>
      </c>
      <c r="S203" s="246" t="s">
        <v>105</v>
      </c>
      <c r="T203" s="247" t="s">
        <v>105</v>
      </c>
      <c r="U203" s="220">
        <v>0</v>
      </c>
      <c r="V203" s="220">
        <f>ROUND(E203*U203,2)</f>
        <v>0</v>
      </c>
      <c r="W203" s="220"/>
      <c r="X203" s="220" t="s">
        <v>357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358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5">
      <c r="A204" s="241">
        <v>69</v>
      </c>
      <c r="B204" s="242" t="s">
        <v>362</v>
      </c>
      <c r="C204" s="256" t="s">
        <v>363</v>
      </c>
      <c r="D204" s="243" t="s">
        <v>140</v>
      </c>
      <c r="E204" s="244">
        <v>60.658639999999998</v>
      </c>
      <c r="F204" s="245"/>
      <c r="G204" s="246">
        <f>ROUND(E204*F204,2)</f>
        <v>0</v>
      </c>
      <c r="H204" s="245"/>
      <c r="I204" s="246">
        <f>ROUND(E204*H204,2)</f>
        <v>0</v>
      </c>
      <c r="J204" s="245"/>
      <c r="K204" s="246">
        <f>ROUND(E204*J204,2)</f>
        <v>0</v>
      </c>
      <c r="L204" s="246">
        <v>21</v>
      </c>
      <c r="M204" s="246">
        <f>G204*(1+L204/100)</f>
        <v>0</v>
      </c>
      <c r="N204" s="246">
        <v>0</v>
      </c>
      <c r="O204" s="246">
        <f>ROUND(E204*N204,2)</f>
        <v>0</v>
      </c>
      <c r="P204" s="246">
        <v>0</v>
      </c>
      <c r="Q204" s="246">
        <f>ROUND(E204*P204,2)</f>
        <v>0</v>
      </c>
      <c r="R204" s="246" t="s">
        <v>350</v>
      </c>
      <c r="S204" s="246" t="s">
        <v>105</v>
      </c>
      <c r="T204" s="247" t="s">
        <v>364</v>
      </c>
      <c r="U204" s="220">
        <v>0</v>
      </c>
      <c r="V204" s="220">
        <f>ROUND(E204*U204,2)</f>
        <v>0</v>
      </c>
      <c r="W204" s="220"/>
      <c r="X204" s="220" t="s">
        <v>357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358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x14ac:dyDescent="0.25">
      <c r="A205" s="226" t="s">
        <v>99</v>
      </c>
      <c r="B205" s="227" t="s">
        <v>69</v>
      </c>
      <c r="C205" s="251" t="s">
        <v>70</v>
      </c>
      <c r="D205" s="228"/>
      <c r="E205" s="229"/>
      <c r="F205" s="230"/>
      <c r="G205" s="230">
        <f>SUMIF(AG206:AG206,"&lt;&gt;NOR",G206:G206)</f>
        <v>0</v>
      </c>
      <c r="H205" s="230"/>
      <c r="I205" s="230">
        <f>SUM(I206:I206)</f>
        <v>0</v>
      </c>
      <c r="J205" s="230"/>
      <c r="K205" s="230">
        <f>SUM(K206:K206)</f>
        <v>0</v>
      </c>
      <c r="L205" s="230"/>
      <c r="M205" s="230">
        <f>SUM(M206:M206)</f>
        <v>0</v>
      </c>
      <c r="N205" s="230"/>
      <c r="O205" s="230">
        <f>SUM(O206:O206)</f>
        <v>0</v>
      </c>
      <c r="P205" s="230"/>
      <c r="Q205" s="230">
        <f>SUM(Q206:Q206)</f>
        <v>0</v>
      </c>
      <c r="R205" s="230"/>
      <c r="S205" s="230"/>
      <c r="T205" s="231"/>
      <c r="U205" s="225"/>
      <c r="V205" s="225">
        <f>SUM(V206:V206)</f>
        <v>38.04</v>
      </c>
      <c r="W205" s="225"/>
      <c r="X205" s="225"/>
      <c r="AG205" t="s">
        <v>100</v>
      </c>
    </row>
    <row r="206" spans="1:60" outlineLevel="1" x14ac:dyDescent="0.25">
      <c r="A206" s="241">
        <v>70</v>
      </c>
      <c r="B206" s="242" t="s">
        <v>365</v>
      </c>
      <c r="C206" s="256" t="s">
        <v>366</v>
      </c>
      <c r="D206" s="243" t="s">
        <v>140</v>
      </c>
      <c r="E206" s="244">
        <v>122.71183000000001</v>
      </c>
      <c r="F206" s="245"/>
      <c r="G206" s="246">
        <f>ROUND(E206*F206,2)</f>
        <v>0</v>
      </c>
      <c r="H206" s="245"/>
      <c r="I206" s="246">
        <f>ROUND(E206*H206,2)</f>
        <v>0</v>
      </c>
      <c r="J206" s="245"/>
      <c r="K206" s="246">
        <f>ROUND(E206*J206,2)</f>
        <v>0</v>
      </c>
      <c r="L206" s="246">
        <v>21</v>
      </c>
      <c r="M206" s="246">
        <f>G206*(1+L206/100)</f>
        <v>0</v>
      </c>
      <c r="N206" s="246">
        <v>0</v>
      </c>
      <c r="O206" s="246">
        <f>ROUND(E206*N206,2)</f>
        <v>0</v>
      </c>
      <c r="P206" s="246">
        <v>0</v>
      </c>
      <c r="Q206" s="246">
        <f>ROUND(E206*P206,2)</f>
        <v>0</v>
      </c>
      <c r="R206" s="246" t="s">
        <v>151</v>
      </c>
      <c r="S206" s="246" t="s">
        <v>105</v>
      </c>
      <c r="T206" s="247" t="s">
        <v>105</v>
      </c>
      <c r="U206" s="220">
        <v>0.31</v>
      </c>
      <c r="V206" s="220">
        <f>ROUND(E206*U206,2)</f>
        <v>38.04</v>
      </c>
      <c r="W206" s="220"/>
      <c r="X206" s="220" t="s">
        <v>367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368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x14ac:dyDescent="0.25">
      <c r="A207" s="226" t="s">
        <v>99</v>
      </c>
      <c r="B207" s="227" t="s">
        <v>71</v>
      </c>
      <c r="C207" s="251" t="s">
        <v>27</v>
      </c>
      <c r="D207" s="228"/>
      <c r="E207" s="229"/>
      <c r="F207" s="230"/>
      <c r="G207" s="230">
        <f>SUMIF(AG208:AG218,"&lt;&gt;NOR",G208:G218)</f>
        <v>0</v>
      </c>
      <c r="H207" s="230"/>
      <c r="I207" s="230">
        <f>SUM(I208:I218)</f>
        <v>0</v>
      </c>
      <c r="J207" s="230"/>
      <c r="K207" s="230">
        <f>SUM(K208:K218)</f>
        <v>0</v>
      </c>
      <c r="L207" s="230"/>
      <c r="M207" s="230">
        <f>SUM(M208:M218)</f>
        <v>0</v>
      </c>
      <c r="N207" s="230"/>
      <c r="O207" s="230">
        <f>SUM(O208:O218)</f>
        <v>0</v>
      </c>
      <c r="P207" s="230"/>
      <c r="Q207" s="230">
        <f>SUM(Q208:Q218)</f>
        <v>0</v>
      </c>
      <c r="R207" s="230"/>
      <c r="S207" s="230"/>
      <c r="T207" s="231"/>
      <c r="U207" s="225"/>
      <c r="V207" s="225">
        <f>SUM(V208:V218)</f>
        <v>0</v>
      </c>
      <c r="W207" s="225"/>
      <c r="X207" s="225"/>
      <c r="AG207" t="s">
        <v>100</v>
      </c>
    </row>
    <row r="208" spans="1:60" outlineLevel="1" x14ac:dyDescent="0.25">
      <c r="A208" s="232">
        <v>71</v>
      </c>
      <c r="B208" s="233" t="s">
        <v>369</v>
      </c>
      <c r="C208" s="252" t="s">
        <v>370</v>
      </c>
      <c r="D208" s="234" t="s">
        <v>371</v>
      </c>
      <c r="E208" s="235">
        <v>1</v>
      </c>
      <c r="F208" s="236"/>
      <c r="G208" s="237">
        <f>ROUND(E208*F208,2)</f>
        <v>0</v>
      </c>
      <c r="H208" s="236"/>
      <c r="I208" s="237">
        <f>ROUND(E208*H208,2)</f>
        <v>0</v>
      </c>
      <c r="J208" s="236"/>
      <c r="K208" s="237">
        <f>ROUND(E208*J208,2)</f>
        <v>0</v>
      </c>
      <c r="L208" s="237">
        <v>21</v>
      </c>
      <c r="M208" s="237">
        <f>G208*(1+L208/100)</f>
        <v>0</v>
      </c>
      <c r="N208" s="237">
        <v>0</v>
      </c>
      <c r="O208" s="237">
        <f>ROUND(E208*N208,2)</f>
        <v>0</v>
      </c>
      <c r="P208" s="237">
        <v>0</v>
      </c>
      <c r="Q208" s="237">
        <f>ROUND(E208*P208,2)</f>
        <v>0</v>
      </c>
      <c r="R208" s="237"/>
      <c r="S208" s="237" t="s">
        <v>105</v>
      </c>
      <c r="T208" s="238" t="s">
        <v>186</v>
      </c>
      <c r="U208" s="220">
        <v>0</v>
      </c>
      <c r="V208" s="220">
        <f>ROUND(E208*U208,2)</f>
        <v>0</v>
      </c>
      <c r="W208" s="220"/>
      <c r="X208" s="220" t="s">
        <v>372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373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5">
      <c r="A209" s="218"/>
      <c r="B209" s="219"/>
      <c r="C209" s="258" t="s">
        <v>395</v>
      </c>
      <c r="D209" s="249"/>
      <c r="E209" s="249"/>
      <c r="F209" s="249"/>
      <c r="G209" s="249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202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5">
      <c r="A210" s="218"/>
      <c r="B210" s="219"/>
      <c r="C210" s="257" t="s">
        <v>374</v>
      </c>
      <c r="D210" s="248"/>
      <c r="E210" s="248"/>
      <c r="F210" s="248"/>
      <c r="G210" s="248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0"/>
      <c r="V210" s="220"/>
      <c r="W210" s="220"/>
      <c r="X210" s="220"/>
      <c r="Y210" s="211"/>
      <c r="Z210" s="211"/>
      <c r="AA210" s="211"/>
      <c r="AB210" s="211"/>
      <c r="AC210" s="211"/>
      <c r="AD210" s="211"/>
      <c r="AE210" s="211"/>
      <c r="AF210" s="211"/>
      <c r="AG210" s="211" t="s">
        <v>202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40" t="str">
        <f>C210</f>
        <v>Vyhotovení protokolu o vytyčení stavby se seznamem souřadnic vytyčených bodů a jejich polohopisnými (S-JTSK) a výškopisnými (Bpv) hodnotami.</v>
      </c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5">
      <c r="A211" s="232">
        <v>72</v>
      </c>
      <c r="B211" s="233" t="s">
        <v>375</v>
      </c>
      <c r="C211" s="252" t="s">
        <v>376</v>
      </c>
      <c r="D211" s="234" t="s">
        <v>371</v>
      </c>
      <c r="E211" s="235">
        <v>1</v>
      </c>
      <c r="F211" s="236"/>
      <c r="G211" s="237">
        <f>ROUND(E211*F211,2)</f>
        <v>0</v>
      </c>
      <c r="H211" s="236"/>
      <c r="I211" s="237">
        <f>ROUND(E211*H211,2)</f>
        <v>0</v>
      </c>
      <c r="J211" s="236"/>
      <c r="K211" s="237">
        <f>ROUND(E211*J211,2)</f>
        <v>0</v>
      </c>
      <c r="L211" s="237">
        <v>21</v>
      </c>
      <c r="M211" s="237">
        <f>G211*(1+L211/100)</f>
        <v>0</v>
      </c>
      <c r="N211" s="237">
        <v>0</v>
      </c>
      <c r="O211" s="237">
        <f>ROUND(E211*N211,2)</f>
        <v>0</v>
      </c>
      <c r="P211" s="237">
        <v>0</v>
      </c>
      <c r="Q211" s="237">
        <f>ROUND(E211*P211,2)</f>
        <v>0</v>
      </c>
      <c r="R211" s="237"/>
      <c r="S211" s="237" t="s">
        <v>105</v>
      </c>
      <c r="T211" s="238" t="s">
        <v>186</v>
      </c>
      <c r="U211" s="220">
        <v>0</v>
      </c>
      <c r="V211" s="220">
        <f>ROUND(E211*U211,2)</f>
        <v>0</v>
      </c>
      <c r="W211" s="220"/>
      <c r="X211" s="220" t="s">
        <v>372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377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ht="21" outlineLevel="1" x14ac:dyDescent="0.25">
      <c r="A212" s="218"/>
      <c r="B212" s="219"/>
      <c r="C212" s="258" t="s">
        <v>378</v>
      </c>
      <c r="D212" s="249"/>
      <c r="E212" s="249"/>
      <c r="F212" s="249"/>
      <c r="G212" s="249"/>
      <c r="H212" s="220"/>
      <c r="I212" s="220"/>
      <c r="J212" s="220"/>
      <c r="K212" s="220"/>
      <c r="L212" s="220"/>
      <c r="M212" s="220"/>
      <c r="N212" s="220"/>
      <c r="O212" s="220"/>
      <c r="P212" s="220"/>
      <c r="Q212" s="220"/>
      <c r="R212" s="220"/>
      <c r="S212" s="220"/>
      <c r="T212" s="220"/>
      <c r="U212" s="220"/>
      <c r="V212" s="220"/>
      <c r="W212" s="220"/>
      <c r="X212" s="220"/>
      <c r="Y212" s="211"/>
      <c r="Z212" s="211"/>
      <c r="AA212" s="211"/>
      <c r="AB212" s="211"/>
      <c r="AC212" s="211"/>
      <c r="AD212" s="211"/>
      <c r="AE212" s="211"/>
      <c r="AF212" s="211"/>
      <c r="AG212" s="211" t="s">
        <v>202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40" t="str">
        <f>C212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5">
      <c r="A213" s="232">
        <v>73</v>
      </c>
      <c r="B213" s="233" t="s">
        <v>379</v>
      </c>
      <c r="C213" s="252" t="s">
        <v>380</v>
      </c>
      <c r="D213" s="234" t="s">
        <v>371</v>
      </c>
      <c r="E213" s="235">
        <v>1</v>
      </c>
      <c r="F213" s="236"/>
      <c r="G213" s="237">
        <f>ROUND(E213*F213,2)</f>
        <v>0</v>
      </c>
      <c r="H213" s="236"/>
      <c r="I213" s="237">
        <f>ROUND(E213*H213,2)</f>
        <v>0</v>
      </c>
      <c r="J213" s="236"/>
      <c r="K213" s="237">
        <f>ROUND(E213*J213,2)</f>
        <v>0</v>
      </c>
      <c r="L213" s="237">
        <v>21</v>
      </c>
      <c r="M213" s="237">
        <f>G213*(1+L213/100)</f>
        <v>0</v>
      </c>
      <c r="N213" s="237">
        <v>0</v>
      </c>
      <c r="O213" s="237">
        <f>ROUND(E213*N213,2)</f>
        <v>0</v>
      </c>
      <c r="P213" s="237">
        <v>0</v>
      </c>
      <c r="Q213" s="237">
        <f>ROUND(E213*P213,2)</f>
        <v>0</v>
      </c>
      <c r="R213" s="237"/>
      <c r="S213" s="237" t="s">
        <v>105</v>
      </c>
      <c r="T213" s="238" t="s">
        <v>186</v>
      </c>
      <c r="U213" s="220">
        <v>0</v>
      </c>
      <c r="V213" s="220">
        <f>ROUND(E213*U213,2)</f>
        <v>0</v>
      </c>
      <c r="W213" s="220"/>
      <c r="X213" s="220" t="s">
        <v>372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377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ht="31.2" outlineLevel="1" x14ac:dyDescent="0.25">
      <c r="A214" s="218"/>
      <c r="B214" s="219"/>
      <c r="C214" s="258" t="s">
        <v>381</v>
      </c>
      <c r="D214" s="249"/>
      <c r="E214" s="249"/>
      <c r="F214" s="249"/>
      <c r="G214" s="249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11"/>
      <c r="Z214" s="211"/>
      <c r="AA214" s="211"/>
      <c r="AB214" s="211"/>
      <c r="AC214" s="211"/>
      <c r="AD214" s="211"/>
      <c r="AE214" s="211"/>
      <c r="AF214" s="211"/>
      <c r="AG214" s="211" t="s">
        <v>202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40" t="str">
        <f>C214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5">
      <c r="A215" s="232">
        <v>74</v>
      </c>
      <c r="B215" s="233" t="s">
        <v>382</v>
      </c>
      <c r="C215" s="252" t="s">
        <v>383</v>
      </c>
      <c r="D215" s="234" t="s">
        <v>371</v>
      </c>
      <c r="E215" s="235">
        <v>1</v>
      </c>
      <c r="F215" s="236"/>
      <c r="G215" s="237">
        <f>ROUND(E215*F215,2)</f>
        <v>0</v>
      </c>
      <c r="H215" s="236"/>
      <c r="I215" s="237">
        <f>ROUND(E215*H215,2)</f>
        <v>0</v>
      </c>
      <c r="J215" s="236"/>
      <c r="K215" s="237">
        <f>ROUND(E215*J215,2)</f>
        <v>0</v>
      </c>
      <c r="L215" s="237">
        <v>21</v>
      </c>
      <c r="M215" s="237">
        <f>G215*(1+L215/100)</f>
        <v>0</v>
      </c>
      <c r="N215" s="237">
        <v>0</v>
      </c>
      <c r="O215" s="237">
        <f>ROUND(E215*N215,2)</f>
        <v>0</v>
      </c>
      <c r="P215" s="237">
        <v>0</v>
      </c>
      <c r="Q215" s="237">
        <f>ROUND(E215*P215,2)</f>
        <v>0</v>
      </c>
      <c r="R215" s="237"/>
      <c r="S215" s="237" t="s">
        <v>105</v>
      </c>
      <c r="T215" s="238" t="s">
        <v>186</v>
      </c>
      <c r="U215" s="220">
        <v>0</v>
      </c>
      <c r="V215" s="220">
        <f>ROUND(E215*U215,2)</f>
        <v>0</v>
      </c>
      <c r="W215" s="220"/>
      <c r="X215" s="220" t="s">
        <v>372</v>
      </c>
      <c r="Y215" s="211"/>
      <c r="Z215" s="211"/>
      <c r="AA215" s="211"/>
      <c r="AB215" s="211"/>
      <c r="AC215" s="211"/>
      <c r="AD215" s="211"/>
      <c r="AE215" s="211"/>
      <c r="AF215" s="211"/>
      <c r="AG215" s="211" t="s">
        <v>377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ht="21" outlineLevel="1" x14ac:dyDescent="0.25">
      <c r="A216" s="218"/>
      <c r="B216" s="219"/>
      <c r="C216" s="258" t="s">
        <v>384</v>
      </c>
      <c r="D216" s="249"/>
      <c r="E216" s="249"/>
      <c r="F216" s="249"/>
      <c r="G216" s="249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11"/>
      <c r="Z216" s="211"/>
      <c r="AA216" s="211"/>
      <c r="AB216" s="211"/>
      <c r="AC216" s="211"/>
      <c r="AD216" s="211"/>
      <c r="AE216" s="211"/>
      <c r="AF216" s="211"/>
      <c r="AG216" s="211" t="s">
        <v>202</v>
      </c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40" t="str">
        <f>C216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5">
      <c r="A217" s="232">
        <v>75</v>
      </c>
      <c r="B217" s="233" t="s">
        <v>385</v>
      </c>
      <c r="C217" s="252" t="s">
        <v>386</v>
      </c>
      <c r="D217" s="234" t="s">
        <v>371</v>
      </c>
      <c r="E217" s="235">
        <v>1</v>
      </c>
      <c r="F217" s="236"/>
      <c r="G217" s="237">
        <f>ROUND(E217*F217,2)</f>
        <v>0</v>
      </c>
      <c r="H217" s="236"/>
      <c r="I217" s="237">
        <f>ROUND(E217*H217,2)</f>
        <v>0</v>
      </c>
      <c r="J217" s="236"/>
      <c r="K217" s="237">
        <f>ROUND(E217*J217,2)</f>
        <v>0</v>
      </c>
      <c r="L217" s="237">
        <v>21</v>
      </c>
      <c r="M217" s="237">
        <f>G217*(1+L217/100)</f>
        <v>0</v>
      </c>
      <c r="N217" s="237">
        <v>0</v>
      </c>
      <c r="O217" s="237">
        <f>ROUND(E217*N217,2)</f>
        <v>0</v>
      </c>
      <c r="P217" s="237">
        <v>0</v>
      </c>
      <c r="Q217" s="237">
        <f>ROUND(E217*P217,2)</f>
        <v>0</v>
      </c>
      <c r="R217" s="237"/>
      <c r="S217" s="237" t="s">
        <v>105</v>
      </c>
      <c r="T217" s="238" t="s">
        <v>186</v>
      </c>
      <c r="U217" s="220">
        <v>0</v>
      </c>
      <c r="V217" s="220">
        <f>ROUND(E217*U217,2)</f>
        <v>0</v>
      </c>
      <c r="W217" s="220"/>
      <c r="X217" s="220" t="s">
        <v>372</v>
      </c>
      <c r="Y217" s="211"/>
      <c r="Z217" s="211"/>
      <c r="AA217" s="211"/>
      <c r="AB217" s="211"/>
      <c r="AC217" s="211"/>
      <c r="AD217" s="211"/>
      <c r="AE217" s="211"/>
      <c r="AF217" s="211"/>
      <c r="AG217" s="211" t="s">
        <v>373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ht="31.2" outlineLevel="1" x14ac:dyDescent="0.25">
      <c r="A218" s="218"/>
      <c r="B218" s="219"/>
      <c r="C218" s="258" t="s">
        <v>387</v>
      </c>
      <c r="D218" s="249"/>
      <c r="E218" s="249"/>
      <c r="F218" s="249"/>
      <c r="G218" s="249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20"/>
      <c r="Y218" s="211"/>
      <c r="Z218" s="211"/>
      <c r="AA218" s="211"/>
      <c r="AB218" s="211"/>
      <c r="AC218" s="211"/>
      <c r="AD218" s="211"/>
      <c r="AE218" s="211"/>
      <c r="AF218" s="211"/>
      <c r="AG218" s="211" t="s">
        <v>202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40" t="str">
        <f>C218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8" s="211"/>
      <c r="BC218" s="211"/>
      <c r="BD218" s="211"/>
      <c r="BE218" s="211"/>
      <c r="BF218" s="211"/>
      <c r="BG218" s="211"/>
      <c r="BH218" s="211"/>
    </row>
    <row r="219" spans="1:60" x14ac:dyDescent="0.25">
      <c r="A219" s="226" t="s">
        <v>99</v>
      </c>
      <c r="B219" s="227" t="s">
        <v>72</v>
      </c>
      <c r="C219" s="251" t="s">
        <v>28</v>
      </c>
      <c r="D219" s="228"/>
      <c r="E219" s="229"/>
      <c r="F219" s="230"/>
      <c r="G219" s="230">
        <f>SUMIF(AG220:AG223,"&lt;&gt;NOR",G220:G223)</f>
        <v>0</v>
      </c>
      <c r="H219" s="230"/>
      <c r="I219" s="230">
        <f>SUM(I220:I223)</f>
        <v>0</v>
      </c>
      <c r="J219" s="230"/>
      <c r="K219" s="230">
        <f>SUM(K220:K223)</f>
        <v>0</v>
      </c>
      <c r="L219" s="230"/>
      <c r="M219" s="230">
        <f>SUM(M220:M223)</f>
        <v>0</v>
      </c>
      <c r="N219" s="230"/>
      <c r="O219" s="230">
        <f>SUM(O220:O223)</f>
        <v>0</v>
      </c>
      <c r="P219" s="230"/>
      <c r="Q219" s="230">
        <f>SUM(Q220:Q223)</f>
        <v>0</v>
      </c>
      <c r="R219" s="230"/>
      <c r="S219" s="230"/>
      <c r="T219" s="231"/>
      <c r="U219" s="225"/>
      <c r="V219" s="225">
        <f>SUM(V220:V223)</f>
        <v>0</v>
      </c>
      <c r="W219" s="225"/>
      <c r="X219" s="225"/>
      <c r="AG219" t="s">
        <v>100</v>
      </c>
    </row>
    <row r="220" spans="1:60" outlineLevel="1" x14ac:dyDescent="0.25">
      <c r="A220" s="232">
        <v>76</v>
      </c>
      <c r="B220" s="233" t="s">
        <v>388</v>
      </c>
      <c r="C220" s="252" t="s">
        <v>389</v>
      </c>
      <c r="D220" s="234" t="s">
        <v>371</v>
      </c>
      <c r="E220" s="235">
        <v>1</v>
      </c>
      <c r="F220" s="236"/>
      <c r="G220" s="237">
        <f>ROUND(E220*F220,2)</f>
        <v>0</v>
      </c>
      <c r="H220" s="236"/>
      <c r="I220" s="237">
        <f>ROUND(E220*H220,2)</f>
        <v>0</v>
      </c>
      <c r="J220" s="236"/>
      <c r="K220" s="237">
        <f>ROUND(E220*J220,2)</f>
        <v>0</v>
      </c>
      <c r="L220" s="237">
        <v>21</v>
      </c>
      <c r="M220" s="237">
        <f>G220*(1+L220/100)</f>
        <v>0</v>
      </c>
      <c r="N220" s="237">
        <v>0</v>
      </c>
      <c r="O220" s="237">
        <f>ROUND(E220*N220,2)</f>
        <v>0</v>
      </c>
      <c r="P220" s="237">
        <v>0</v>
      </c>
      <c r="Q220" s="237">
        <f>ROUND(E220*P220,2)</f>
        <v>0</v>
      </c>
      <c r="R220" s="237"/>
      <c r="S220" s="237" t="s">
        <v>105</v>
      </c>
      <c r="T220" s="238" t="s">
        <v>186</v>
      </c>
      <c r="U220" s="220">
        <v>0</v>
      </c>
      <c r="V220" s="220">
        <f>ROUND(E220*U220,2)</f>
        <v>0</v>
      </c>
      <c r="W220" s="220"/>
      <c r="X220" s="220" t="s">
        <v>372</v>
      </c>
      <c r="Y220" s="211"/>
      <c r="Z220" s="211"/>
      <c r="AA220" s="211"/>
      <c r="AB220" s="211"/>
      <c r="AC220" s="211"/>
      <c r="AD220" s="211"/>
      <c r="AE220" s="211"/>
      <c r="AF220" s="211"/>
      <c r="AG220" s="211" t="s">
        <v>373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5">
      <c r="A221" s="218"/>
      <c r="B221" s="219"/>
      <c r="C221" s="258" t="s">
        <v>390</v>
      </c>
      <c r="D221" s="249"/>
      <c r="E221" s="249"/>
      <c r="F221" s="249"/>
      <c r="G221" s="249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20"/>
      <c r="Y221" s="211"/>
      <c r="Z221" s="211"/>
      <c r="AA221" s="211"/>
      <c r="AB221" s="211"/>
      <c r="AC221" s="211"/>
      <c r="AD221" s="211"/>
      <c r="AE221" s="211"/>
      <c r="AF221" s="211"/>
      <c r="AG221" s="211" t="s">
        <v>202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40" t="str">
        <f>C221</f>
        <v>Náklady na vyhotovení dokumentace skutečného provedení stavby a její předání objednateli v požadované formě a požadovaném počtu.</v>
      </c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5">
      <c r="A222" s="232">
        <v>77</v>
      </c>
      <c r="B222" s="233" t="s">
        <v>391</v>
      </c>
      <c r="C222" s="252" t="s">
        <v>392</v>
      </c>
      <c r="D222" s="234" t="s">
        <v>371</v>
      </c>
      <c r="E222" s="235">
        <v>1</v>
      </c>
      <c r="F222" s="236"/>
      <c r="G222" s="237">
        <f>ROUND(E222*F222,2)</f>
        <v>0</v>
      </c>
      <c r="H222" s="236"/>
      <c r="I222" s="237">
        <f>ROUND(E222*H222,2)</f>
        <v>0</v>
      </c>
      <c r="J222" s="236"/>
      <c r="K222" s="237">
        <f>ROUND(E222*J222,2)</f>
        <v>0</v>
      </c>
      <c r="L222" s="237">
        <v>21</v>
      </c>
      <c r="M222" s="237">
        <f>G222*(1+L222/100)</f>
        <v>0</v>
      </c>
      <c r="N222" s="237">
        <v>0</v>
      </c>
      <c r="O222" s="237">
        <f>ROUND(E222*N222,2)</f>
        <v>0</v>
      </c>
      <c r="P222" s="237">
        <v>0</v>
      </c>
      <c r="Q222" s="237">
        <f>ROUND(E222*P222,2)</f>
        <v>0</v>
      </c>
      <c r="R222" s="237"/>
      <c r="S222" s="237" t="s">
        <v>105</v>
      </c>
      <c r="T222" s="238" t="s">
        <v>186</v>
      </c>
      <c r="U222" s="220">
        <v>0</v>
      </c>
      <c r="V222" s="220">
        <f>ROUND(E222*U222,2)</f>
        <v>0</v>
      </c>
      <c r="W222" s="220"/>
      <c r="X222" s="220" t="s">
        <v>372</v>
      </c>
      <c r="Y222" s="211"/>
      <c r="Z222" s="211"/>
      <c r="AA222" s="211"/>
      <c r="AB222" s="211"/>
      <c r="AC222" s="211"/>
      <c r="AD222" s="211"/>
      <c r="AE222" s="211"/>
      <c r="AF222" s="211"/>
      <c r="AG222" s="211" t="s">
        <v>373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5">
      <c r="A223" s="218"/>
      <c r="B223" s="219"/>
      <c r="C223" s="258" t="s">
        <v>393</v>
      </c>
      <c r="D223" s="249"/>
      <c r="E223" s="249"/>
      <c r="F223" s="249"/>
      <c r="G223" s="249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20"/>
      <c r="Y223" s="211"/>
      <c r="Z223" s="211"/>
      <c r="AA223" s="211"/>
      <c r="AB223" s="211"/>
      <c r="AC223" s="211"/>
      <c r="AD223" s="211"/>
      <c r="AE223" s="211"/>
      <c r="AF223" s="211"/>
      <c r="AG223" s="211" t="s">
        <v>202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40" t="str">
        <f>C223</f>
        <v>Náklady na provedení skutečného zaměření stavby v rozsahu nezbytném pro zápis změny do katastru nemovitostí.</v>
      </c>
      <c r="BB223" s="211"/>
      <c r="BC223" s="211"/>
      <c r="BD223" s="211"/>
      <c r="BE223" s="211"/>
      <c r="BF223" s="211"/>
      <c r="BG223" s="211"/>
      <c r="BH223" s="211"/>
    </row>
    <row r="224" spans="1:60" x14ac:dyDescent="0.25">
      <c r="A224" s="3"/>
      <c r="B224" s="4"/>
      <c r="C224" s="259"/>
      <c r="D224" s="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AE224">
        <v>15</v>
      </c>
      <c r="AF224">
        <v>21</v>
      </c>
      <c r="AG224" t="s">
        <v>86</v>
      </c>
    </row>
    <row r="225" spans="1:33" x14ac:dyDescent="0.25">
      <c r="A225" s="214"/>
      <c r="B225" s="215" t="s">
        <v>29</v>
      </c>
      <c r="C225" s="260"/>
      <c r="D225" s="216"/>
      <c r="E225" s="217"/>
      <c r="F225" s="217"/>
      <c r="G225" s="250">
        <f>G8+G37+G72+G95+G108+G150+G160+G176+G205+G207+G219</f>
        <v>0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AE225">
        <f>SUMIF(L7:L223,AE224,G7:G223)</f>
        <v>0</v>
      </c>
      <c r="AF225">
        <f>SUMIF(L7:L223,AF224,G7:G223)</f>
        <v>0</v>
      </c>
      <c r="AG225" t="s">
        <v>394</v>
      </c>
    </row>
    <row r="226" spans="1:33" x14ac:dyDescent="0.25">
      <c r="C226" s="261"/>
      <c r="D226" s="10"/>
      <c r="AG226" t="s">
        <v>396</v>
      </c>
    </row>
    <row r="227" spans="1:33" x14ac:dyDescent="0.25">
      <c r="D227" s="10"/>
    </row>
    <row r="228" spans="1:33" x14ac:dyDescent="0.25">
      <c r="D228" s="10"/>
    </row>
    <row r="229" spans="1:33" x14ac:dyDescent="0.25">
      <c r="D229" s="10"/>
    </row>
    <row r="230" spans="1:33" x14ac:dyDescent="0.25">
      <c r="D230" s="10"/>
    </row>
    <row r="231" spans="1:33" x14ac:dyDescent="0.25">
      <c r="D231" s="10"/>
    </row>
    <row r="232" spans="1:33" x14ac:dyDescent="0.25">
      <c r="D232" s="10"/>
    </row>
    <row r="233" spans="1:33" x14ac:dyDescent="0.25">
      <c r="D233" s="10"/>
    </row>
    <row r="234" spans="1:33" x14ac:dyDescent="0.25">
      <c r="D234" s="10"/>
    </row>
    <row r="235" spans="1:33" x14ac:dyDescent="0.25">
      <c r="D235" s="10"/>
    </row>
    <row r="236" spans="1:33" x14ac:dyDescent="0.25">
      <c r="D236" s="10"/>
    </row>
    <row r="237" spans="1:33" x14ac:dyDescent="0.25">
      <c r="D237" s="10"/>
    </row>
    <row r="238" spans="1:33" x14ac:dyDescent="0.25">
      <c r="D238" s="10"/>
    </row>
    <row r="239" spans="1:33" x14ac:dyDescent="0.25">
      <c r="D239" s="10"/>
    </row>
    <row r="240" spans="1:33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94F7" sheet="1"/>
  <mergeCells count="61">
    <mergeCell ref="C223:G223"/>
    <mergeCell ref="C210:G210"/>
    <mergeCell ref="C212:G212"/>
    <mergeCell ref="C214:G214"/>
    <mergeCell ref="C216:G216"/>
    <mergeCell ref="C218:G218"/>
    <mergeCell ref="C221:G221"/>
    <mergeCell ref="C178:G178"/>
    <mergeCell ref="C192:G192"/>
    <mergeCell ref="C195:G195"/>
    <mergeCell ref="C198:G198"/>
    <mergeCell ref="C202:G202"/>
    <mergeCell ref="C209:G209"/>
    <mergeCell ref="C146:G146"/>
    <mergeCell ref="C147:G147"/>
    <mergeCell ref="C148:G148"/>
    <mergeCell ref="C149:G149"/>
    <mergeCell ref="C152:G152"/>
    <mergeCell ref="C157:G157"/>
    <mergeCell ref="C139:G139"/>
    <mergeCell ref="C140:G140"/>
    <mergeCell ref="C142:G142"/>
    <mergeCell ref="C143:G143"/>
    <mergeCell ref="C144:G144"/>
    <mergeCell ref="C145:G145"/>
    <mergeCell ref="C133:G133"/>
    <mergeCell ref="C134:G134"/>
    <mergeCell ref="C135:G135"/>
    <mergeCell ref="C136:G136"/>
    <mergeCell ref="C137:G137"/>
    <mergeCell ref="C138:G138"/>
    <mergeCell ref="C123:G123"/>
    <mergeCell ref="C125:G125"/>
    <mergeCell ref="C127:G127"/>
    <mergeCell ref="C130:G130"/>
    <mergeCell ref="C131:G131"/>
    <mergeCell ref="C132:G132"/>
    <mergeCell ref="C85:G85"/>
    <mergeCell ref="C88:G88"/>
    <mergeCell ref="C101:G101"/>
    <mergeCell ref="C104:G104"/>
    <mergeCell ref="C119:G119"/>
    <mergeCell ref="C121:G121"/>
    <mergeCell ref="C53:G53"/>
    <mergeCell ref="C56:G56"/>
    <mergeCell ref="C58:G58"/>
    <mergeCell ref="C66:G66"/>
    <mergeCell ref="C81:G81"/>
    <mergeCell ref="C84:G84"/>
    <mergeCell ref="C24:G24"/>
    <mergeCell ref="C30:G30"/>
    <mergeCell ref="C33:G33"/>
    <mergeCell ref="C39:G39"/>
    <mergeCell ref="C42:G42"/>
    <mergeCell ref="C49:G49"/>
    <mergeCell ref="A1:G1"/>
    <mergeCell ref="C2:G2"/>
    <mergeCell ref="C3:G3"/>
    <mergeCell ref="C4:G4"/>
    <mergeCell ref="C10:G10"/>
    <mergeCell ref="C21:G2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2019-03-19T12:27:02Z</cp:lastPrinted>
  <dcterms:created xsi:type="dcterms:W3CDTF">2009-04-08T07:15:50Z</dcterms:created>
  <dcterms:modified xsi:type="dcterms:W3CDTF">2019-07-30T04:19:36Z</dcterms:modified>
</cp:coreProperties>
</file>